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chs-my.sharepoint.com/personal/stortegam_esachs_cl/Documents/Escritorio/A&amp;D 2024/"/>
    </mc:Choice>
  </mc:AlternateContent>
  <xr:revisionPtr revIDLastSave="10" documentId="8_{0B2E002B-0CE4-43D0-86A7-52868A5D5613}" xr6:coauthVersionLast="47" xr6:coauthVersionMax="47" xr10:uidLastSave="{973D7011-C36F-40E1-BF4B-AD207A35C1B3}"/>
  <workbookProtection workbookAlgorithmName="SHA-512" workbookHashValue="H3gAFX5yVjm/5hxzJBQrD5W45aN91evCqv0H208aWXts8EMmzJluXdKwhwrK109hwfHVZH9deniWql23UNLULQ==" workbookSaltValue="Gw99o+8TUuCs3YfEywUnOg==" workbookSpinCount="100000" lockStructure="1"/>
  <bookViews>
    <workbookView xWindow="-110" yWindow="-110" windowWidth="19420" windowHeight="10420" firstSheet="1" activeTab="2" xr2:uid="{00000000-000D-0000-FFFF-FFFF00000000}"/>
  </bookViews>
  <sheets>
    <sheet name="LD" sheetId="7" state="hidden" r:id="rId1"/>
    <sheet name="Requisitos" sheetId="10" r:id="rId2"/>
    <sheet name="Formulario Clientes" sheetId="1" r:id="rId3"/>
    <sheet name="Cotización" sheetId="9" state="hidden" r:id="rId4"/>
    <sheet name="BBDD" sheetId="11" state="hidden" r:id="rId5"/>
  </sheets>
  <definedNames>
    <definedName name="_xlnm._FilterDatabase" localSheetId="2" hidden="1">'Formulario Clientes'!$B$32:$K$43</definedName>
    <definedName name="_xlnm.Print_Area" localSheetId="3">Cotización!$A$1:$J$48</definedName>
    <definedName name="_xlnm.Print_Area" localSheetId="2">'Formulario Clientes'!$A$1:$L$44</definedName>
    <definedName name="_xlnm.Print_Area" localSheetId="1">Requisitos!$A$1:$D$14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11" l="1"/>
  <c r="F3" i="11"/>
  <c r="G28" i="9" l="1"/>
  <c r="G29" i="9"/>
  <c r="G30" i="9"/>
  <c r="G31" i="9"/>
  <c r="G32" i="9"/>
  <c r="G33" i="9"/>
  <c r="G27" i="9"/>
  <c r="E28" i="9"/>
  <c r="E29" i="9"/>
  <c r="E30" i="9"/>
  <c r="E31" i="9"/>
  <c r="E32" i="9"/>
  <c r="E33" i="9"/>
  <c r="E27" i="9"/>
  <c r="H28" i="9"/>
  <c r="H29" i="9"/>
  <c r="H30" i="9"/>
  <c r="H31" i="9"/>
  <c r="H32" i="9"/>
  <c r="H33" i="9"/>
  <c r="H27" i="9"/>
  <c r="F28" i="9"/>
  <c r="F29" i="9"/>
  <c r="F30" i="9"/>
  <c r="F31" i="9"/>
  <c r="F32" i="9"/>
  <c r="F33" i="9"/>
  <c r="F27" i="9"/>
  <c r="I27" i="9" l="1"/>
  <c r="I28" i="9"/>
  <c r="I29" i="9"/>
  <c r="I30" i="9"/>
  <c r="I31" i="9"/>
  <c r="I32" i="9"/>
  <c r="I33" i="9"/>
  <c r="D28" i="9"/>
  <c r="D29" i="9"/>
  <c r="D30" i="9"/>
  <c r="D31" i="9"/>
  <c r="D32" i="9"/>
  <c r="D33" i="9"/>
  <c r="C28" i="9"/>
  <c r="C29" i="9"/>
  <c r="C30" i="9"/>
  <c r="C31" i="9"/>
  <c r="C32" i="9"/>
  <c r="C33" i="9"/>
  <c r="B28" i="9"/>
  <c r="B29" i="9"/>
  <c r="B30" i="9"/>
  <c r="B31" i="9"/>
  <c r="B32" i="9"/>
  <c r="B33" i="9"/>
  <c r="D27" i="9"/>
  <c r="C27" i="9"/>
  <c r="B27" i="9"/>
  <c r="K40" i="1"/>
  <c r="J40" i="1"/>
  <c r="I3" i="11" s="1"/>
  <c r="I34" i="9" l="1"/>
  <c r="J3" i="11" s="1"/>
  <c r="H13" i="9"/>
  <c r="H12" i="9"/>
  <c r="K3" i="11" l="1"/>
  <c r="R3" i="11"/>
  <c r="D19" i="9"/>
  <c r="K5" i="1"/>
  <c r="U3" i="11" l="1"/>
  <c r="T3" i="11"/>
  <c r="S3" i="11"/>
  <c r="E3" i="11" l="1"/>
  <c r="C3" i="11"/>
  <c r="D12" i="9" l="1"/>
  <c r="D11" i="9"/>
  <c r="H11" i="9"/>
  <c r="H10" i="9"/>
  <c r="H9" i="9"/>
  <c r="D10" i="9"/>
  <c r="D13" i="9"/>
  <c r="D9" i="9"/>
  <c r="H5" i="9"/>
  <c r="A3" i="11" s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4" i="7"/>
</calcChain>
</file>

<file path=xl/sharedStrings.xml><?xml version="1.0" encoding="utf-8"?>
<sst xmlns="http://schemas.openxmlformats.org/spreadsheetml/2006/main" count="274" uniqueCount="143">
  <si>
    <t>ZONA</t>
  </si>
  <si>
    <t>REGION</t>
  </si>
  <si>
    <t>ASESORIA</t>
  </si>
  <si>
    <t>ARANCEL</t>
  </si>
  <si>
    <t>RM</t>
  </si>
  <si>
    <t>X</t>
  </si>
  <si>
    <t>NO requiere asesoría</t>
  </si>
  <si>
    <t>En caso de que su empresa cuente con una política de Alcohol y Drogas, o esta se encuentre contenida en su reglamento interno, marcar esta opción.</t>
  </si>
  <si>
    <t>SÍ, requiere asesoría</t>
  </si>
  <si>
    <t>En caso de que su empresa NO cuente con una política de Alcohol y Drogas, o esta NO se encuentre contenida en su reglamento interno, marcar esta opción.</t>
  </si>
  <si>
    <t>ADMINISTRADOR LEY</t>
  </si>
  <si>
    <r>
      <t>REQUISITOS PARA ENTREGA DEL SERVICIO</t>
    </r>
    <r>
      <rPr>
        <b/>
        <u/>
        <sz val="11"/>
        <color indexed="9"/>
        <rFont val="Candara"/>
        <family val="2"/>
      </rPr>
      <t/>
    </r>
  </si>
  <si>
    <t>PREVIO A LA VISITA</t>
  </si>
  <si>
    <t>DURANTE LA VISITA</t>
  </si>
  <si>
    <t>- Para la realización de los exámenes en terreno:
     • Recinto cerrado para resguardar privacidad
     • Una mesa, dos sillas y un papelero
     • Baño cercano</t>
  </si>
  <si>
    <t>FECHA</t>
  </si>
  <si>
    <t>DATOS DE LA EMPRESA SOLICITANTE</t>
  </si>
  <si>
    <t>RAZÓN SOCIAL</t>
  </si>
  <si>
    <t>DIRECCIÓN</t>
  </si>
  <si>
    <t>COMUNA</t>
  </si>
  <si>
    <t>RUT  EMPRESA</t>
  </si>
  <si>
    <t>FONO</t>
  </si>
  <si>
    <t>CORREO</t>
  </si>
  <si>
    <t>GIRO</t>
  </si>
  <si>
    <t>RESPONSABLE DE LA SOLICITUD</t>
  </si>
  <si>
    <t>NOMBRE</t>
  </si>
  <si>
    <t xml:space="preserve">RUT </t>
  </si>
  <si>
    <t>CARGO</t>
  </si>
  <si>
    <t>I. SERVICIO ASESORÍA: Seleccione la opción según requerimiento de su empresa.</t>
  </si>
  <si>
    <t>- La asesoría incluye 3 reuniones online de acompañamiento en la elaboración de una Política de Alcohol y Drogas.</t>
  </si>
  <si>
    <t>REGIÓN</t>
  </si>
  <si>
    <t>CIUDAD</t>
  </si>
  <si>
    <t xml:space="preserve">DIRECCIÓN </t>
  </si>
  <si>
    <t>N° VISITAS SOLICITADAS</t>
  </si>
  <si>
    <t>TOTAL</t>
  </si>
  <si>
    <t>N° TRABAJADORES A TESTEAR</t>
  </si>
  <si>
    <t>*** Se deberá considerar arancel unitario por cada sustacia que arroje reacción.</t>
  </si>
  <si>
    <t>COTIZACIÓN PROGRAMA DE ALCOHOL Y DROGAS</t>
  </si>
  <si>
    <t>Elaborado por</t>
  </si>
  <si>
    <t>EMPRESA SOLICITANTE</t>
  </si>
  <si>
    <t>DATOS DEL SOLICITANTE</t>
  </si>
  <si>
    <t>RUT SOLICITANTE</t>
  </si>
  <si>
    <t>DATOS PARA LA EMISIÓN DE LA OC Y DATOS PARA TRANSFERENCIA*</t>
  </si>
  <si>
    <t>EMPRESA</t>
  </si>
  <si>
    <t>Empresa de Servicios Externos ACHS</t>
  </si>
  <si>
    <t>BANCO</t>
  </si>
  <si>
    <t>SCOTIABANK</t>
  </si>
  <si>
    <t>99.579.260-5</t>
  </si>
  <si>
    <t>CUENTA CORRIENTE</t>
  </si>
  <si>
    <t>Ramón Carnicer 151 Santiago, Chile</t>
  </si>
  <si>
    <t>ASUNTO</t>
  </si>
  <si>
    <t>Programa Alcohol y Drogas</t>
  </si>
  <si>
    <t>*Considerar facturación a 30 días posterior a la entrega del Servicio.</t>
  </si>
  <si>
    <t>ARANCEL UNITARIO</t>
  </si>
  <si>
    <t>- Deberá existir un mínimo de 10 trabajadores a testear por cada punto de visita, lo cual será facturado a todo evento al igual que los traslados.</t>
  </si>
  <si>
    <t>CONSIDERACIONES</t>
  </si>
  <si>
    <t>• La ventana de detección de esta matriz (saliva) es de 4 -6 horas.</t>
  </si>
  <si>
    <t>• Esta cotización, tiene una vigencia de 15 días hábiles.</t>
  </si>
  <si>
    <t>FECHA COTIZACIÓN</t>
  </si>
  <si>
    <t>RUT CLIENTE</t>
  </si>
  <si>
    <t>CLIENTE</t>
  </si>
  <si>
    <t>RAZON SOCIAL</t>
  </si>
  <si>
    <t>SERVICIO</t>
  </si>
  <si>
    <t>ESTADO DE VENTA</t>
  </si>
  <si>
    <t>RM (dentro de anillo Vespucio)</t>
  </si>
  <si>
    <t>RM (fuera de anillo Vespucio)</t>
  </si>
  <si>
    <t>FORMA DE PAGO</t>
  </si>
  <si>
    <t>OC RECEPCIONADA</t>
  </si>
  <si>
    <t>N° OC</t>
  </si>
  <si>
    <t>MONTO NETO OC</t>
  </si>
  <si>
    <t>DIF</t>
  </si>
  <si>
    <t>CELULAR</t>
  </si>
  <si>
    <t>CARGADO EN SALESFORCE</t>
  </si>
  <si>
    <t>N° TRABAJADORES</t>
  </si>
  <si>
    <t>TOTAL NETO</t>
  </si>
  <si>
    <t>N°VISITAS</t>
  </si>
  <si>
    <t>ARANCEL TRASLADO</t>
  </si>
  <si>
    <t>Sara Ortega M.</t>
  </si>
  <si>
    <t>ventas@achsservicios.cl</t>
  </si>
  <si>
    <t>• La atención se realizará en instalaciones de la empresa, previa coordinación y de manera aleatoria, en fechas y horarios hábiles.</t>
  </si>
  <si>
    <t xml:space="preserve">• Solo en caso de reacción a alguna sustancia, se activa el servicio de contramuestra el cual incluye, toma de la muestra, traslado y procesamiento en laboratorio proveedor. </t>
  </si>
  <si>
    <t>SOLICITUD TESTEOS ALCOHOL Y DROGAS 2024</t>
  </si>
  <si>
    <t>II. SERVICIO TESTEO DE ALCOHOL Y DROGAS EN SALIVA</t>
  </si>
  <si>
    <t>TESTEOS EN SALIVA</t>
  </si>
  <si>
    <t>TESTEOS</t>
  </si>
  <si>
    <t>OH</t>
  </si>
  <si>
    <t>AMP</t>
  </si>
  <si>
    <t>BZO</t>
  </si>
  <si>
    <t>COC</t>
  </si>
  <si>
    <t>KET</t>
  </si>
  <si>
    <t>MET</t>
  </si>
  <si>
    <t>OPI</t>
  </si>
  <si>
    <t>THC</t>
  </si>
  <si>
    <t>Alcohol</t>
  </si>
  <si>
    <t>Alcohol + 6 drogas</t>
  </si>
  <si>
    <t>Alcohol + 7 drogas</t>
  </si>
  <si>
    <t xml:space="preserve">5 drogas </t>
  </si>
  <si>
    <t xml:space="preserve">6 drogas </t>
  </si>
  <si>
    <t>6 drogas + Plataforma con Informe</t>
  </si>
  <si>
    <t>Regiones</t>
  </si>
  <si>
    <t>Zonas extremas</t>
  </si>
  <si>
    <t>TESTEO
SUSTANCIAS A EVALUAR</t>
  </si>
  <si>
    <t>OPCIONES DE TESTEO</t>
  </si>
  <si>
    <t>SUSTANCIAS A EVALUAR</t>
  </si>
  <si>
    <t>ALCOHOL</t>
  </si>
  <si>
    <t>ANFETAMINAS</t>
  </si>
  <si>
    <t>BENZODIACEPINAS</t>
  </si>
  <si>
    <t>COCAÍNA</t>
  </si>
  <si>
    <t>KETAMINA</t>
  </si>
  <si>
    <t>METANFETAMINA</t>
  </si>
  <si>
    <t>OPIÁCEOS</t>
  </si>
  <si>
    <t>MARIHUANA</t>
  </si>
  <si>
    <t>6 drogas + Plataforma</t>
  </si>
  <si>
    <t>CONTRAMUESTRA</t>
  </si>
  <si>
    <t>En el caso de que alguna persona testeada arroje reacción a alguna de las sustancias evaluadas, se activará el servicio de contramuestra el cual incluye, toma de la muestra, traslado y procesamiento en laboratorio proveedor.</t>
  </si>
  <si>
    <t>Código</t>
  </si>
  <si>
    <t>I. SERVICIO ASESORIA</t>
  </si>
  <si>
    <t>DETALLE PRESTACIÓN: ASESORIA</t>
  </si>
  <si>
    <t>Si, requiere asesoria</t>
  </si>
  <si>
    <t>TOTAL NETO*</t>
  </si>
  <si>
    <t>II. SERVICIO TESTEO</t>
  </si>
  <si>
    <t>5 drogas</t>
  </si>
  <si>
    <t>6 drogas</t>
  </si>
  <si>
    <t>Toma y procesamiento de contramuestra (1 metabolito)**</t>
  </si>
  <si>
    <t>* Total neto, se le debe agregar IVA.
** Se deberá considerar arancel unitario por cada sustancia que arroje reacción.</t>
  </si>
  <si>
    <t>• Los aranceles incluyen el Servicio completo; insumos, personal entrenado, informe genérico con el total de trabajadores atendidos y resultados obtenidos.</t>
  </si>
  <si>
    <t>FECHA DE VENTA</t>
  </si>
  <si>
    <t>TIPO DE ARANCEL</t>
  </si>
  <si>
    <t>N° DE SERVICIOS/ ATENCIONES</t>
  </si>
  <si>
    <t>TOTAL NETO COTIZADO</t>
  </si>
  <si>
    <t>TOTAL + IVA</t>
  </si>
  <si>
    <t>EMPRESA QUE PAGA SERVICIO</t>
  </si>
  <si>
    <t>N° SOLPED</t>
  </si>
  <si>
    <t>COTIZACIÓN ELABORADA POR</t>
  </si>
  <si>
    <t>N° DE OPORTUNIDAD</t>
  </si>
  <si>
    <t>OBSERVACIONES</t>
  </si>
  <si>
    <t>FECHA RECONTACTO</t>
  </si>
  <si>
    <t>RESPONSABLE RECONTACTO</t>
  </si>
  <si>
    <t>MOTIVO RECHAZO</t>
  </si>
  <si>
    <t>FECHA LÍMITE</t>
  </si>
  <si>
    <t>Cotizadas</t>
  </si>
  <si>
    <t>Sara Ortega</t>
  </si>
  <si>
    <r>
      <t xml:space="preserve">- Contar con un Reglamento interno y/o Política de la empresa que incluya:
     • Matriz de testeo: saliva
     • Tipos de drogas a evaluar
     • Periodicidad de los testeos
     • Realización de contramuestras
     • Definición de actuar frente a trabajadores que resulten positivo
</t>
    </r>
    <r>
      <rPr>
        <b/>
        <sz val="10"/>
        <color indexed="8"/>
        <rFont val="Candara"/>
        <family val="2"/>
      </rPr>
      <t>* Una vez enviado este documento y validado por nuestra Área Técnica de Operaciones, se les hará llegar cotización formal del Servicio.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</si>
</sst>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&quot;$&quot;\-#,##0"/>
    <numFmt numFmtId="42" formatCode="_ &quot;$&quot;* #,##0_ ;_ &quot;$&quot;* \-#,##0_ ;_ &quot;$&quot;* &quot;-&quot;_ ;_ @_ "/>
    <numFmt numFmtId="164" formatCode="&quot;$&quot;#,##0"/>
  </numFmts>
  <fonts count="33" x14ac:knownFonts="1">
    <font>
      <sz val="10"/>
      <name val="Arial"/>
    </font>
    <font>
      <sz val="10"/>
      <name val="Candara"/>
      <family val="2"/>
    </font>
    <font>
      <b/>
      <sz val="11"/>
      <color indexed="9"/>
      <name val="Candara"/>
      <family val="2"/>
    </font>
    <font>
      <b/>
      <sz val="12"/>
      <name val="Candara"/>
      <family val="2"/>
    </font>
    <font>
      <sz val="9"/>
      <name val="Candara"/>
      <family val="2"/>
    </font>
    <font>
      <b/>
      <sz val="10"/>
      <name val="Candara"/>
      <family val="2"/>
    </font>
    <font>
      <sz val="10"/>
      <name val="Arial"/>
      <family val="2"/>
    </font>
    <font>
      <i/>
      <sz val="10"/>
      <name val="Candara"/>
      <family val="2"/>
    </font>
    <font>
      <b/>
      <i/>
      <sz val="11"/>
      <name val="Candara"/>
      <family val="2"/>
    </font>
    <font>
      <b/>
      <u/>
      <sz val="11"/>
      <color indexed="9"/>
      <name val="Candara"/>
      <family val="2"/>
    </font>
    <font>
      <i/>
      <sz val="9"/>
      <name val="Candara"/>
      <family val="2"/>
    </font>
    <font>
      <b/>
      <sz val="9"/>
      <color indexed="9"/>
      <name val="Candara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ndara"/>
      <family val="2"/>
    </font>
    <font>
      <b/>
      <sz val="11"/>
      <color theme="0"/>
      <name val="Candara"/>
      <family val="2"/>
    </font>
    <font>
      <b/>
      <sz val="9"/>
      <color theme="0"/>
      <name val="Candara"/>
      <family val="2"/>
    </font>
    <font>
      <sz val="9"/>
      <color theme="1"/>
      <name val="Candara"/>
      <family val="2"/>
    </font>
    <font>
      <b/>
      <sz val="10"/>
      <color theme="0"/>
      <name val="Candara"/>
      <family val="2"/>
    </font>
    <font>
      <b/>
      <sz val="10"/>
      <color theme="1"/>
      <name val="Candara"/>
      <family val="2"/>
    </font>
    <font>
      <sz val="10"/>
      <color theme="1" tint="0.34998626667073579"/>
      <name val="Candara"/>
      <family val="2"/>
    </font>
    <font>
      <b/>
      <sz val="9"/>
      <name val="Candara"/>
      <family val="2"/>
    </font>
    <font>
      <sz val="9"/>
      <name val="Arial"/>
      <family val="2"/>
    </font>
    <font>
      <b/>
      <i/>
      <sz val="10"/>
      <name val="Candara"/>
      <family val="2"/>
    </font>
    <font>
      <b/>
      <sz val="12"/>
      <color rgb="FF1E117C"/>
      <name val="Candara"/>
      <family val="2"/>
    </font>
    <font>
      <u/>
      <sz val="9"/>
      <color theme="10"/>
      <name val="Candara"/>
      <family val="2"/>
    </font>
    <font>
      <b/>
      <i/>
      <sz val="10"/>
      <color theme="0"/>
      <name val="Candara"/>
      <family val="2"/>
    </font>
    <font>
      <sz val="11"/>
      <color theme="1"/>
      <name val="Candara"/>
      <family val="2"/>
    </font>
    <font>
      <b/>
      <i/>
      <sz val="10"/>
      <color theme="1" tint="0.34998626667073579"/>
      <name val="Candara"/>
      <family val="2"/>
    </font>
    <font>
      <sz val="8"/>
      <color theme="1" tint="0.34998626667073579"/>
      <name val="Candara"/>
      <family val="2"/>
    </font>
    <font>
      <b/>
      <sz val="9"/>
      <color rgb="FFFFFFFF"/>
      <name val="Candara"/>
      <family val="2"/>
    </font>
    <font>
      <b/>
      <sz val="10"/>
      <color rgb="FFFFFFFF"/>
      <name val="Candara"/>
      <family val="2"/>
    </font>
    <font>
      <b/>
      <sz val="10"/>
      <color indexed="8"/>
      <name val="Candara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E2EFD9"/>
      </patternFill>
    </fill>
    <fill>
      <patternFill patternType="solid">
        <fgColor theme="2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B73FF"/>
        <bgColor indexed="64"/>
      </patternFill>
    </fill>
    <fill>
      <patternFill patternType="solid">
        <fgColor rgb="FF1E117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B73FF"/>
        <bgColor rgb="FFE2EFD9"/>
      </patternFill>
    </fill>
    <fill>
      <patternFill patternType="solid">
        <fgColor rgb="FFFFFFFF"/>
        <bgColor rgb="FF000000"/>
      </patternFill>
    </fill>
    <fill>
      <patternFill patternType="solid">
        <fgColor rgb="FF8B73FF"/>
        <bgColor rgb="FF000000"/>
      </patternFill>
    </fill>
    <fill>
      <patternFill patternType="solid">
        <fgColor rgb="FF1E117C"/>
        <bgColor rgb="FFE2EFD9"/>
      </patternFill>
    </fill>
  </fills>
  <borders count="4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8B9BFF"/>
      </left>
      <right style="thin">
        <color rgb="FF8B9BFF"/>
      </right>
      <top style="thin">
        <color rgb="FF8B9BFF"/>
      </top>
      <bottom style="thin">
        <color rgb="FF8B9BFF"/>
      </bottom>
      <diagonal/>
    </border>
    <border>
      <left style="medium">
        <color rgb="FF8B73FF"/>
      </left>
      <right/>
      <top style="medium">
        <color rgb="FF8B73FF"/>
      </top>
      <bottom/>
      <diagonal/>
    </border>
    <border>
      <left/>
      <right/>
      <top style="medium">
        <color rgb="FF8B73FF"/>
      </top>
      <bottom/>
      <diagonal/>
    </border>
    <border>
      <left/>
      <right style="medium">
        <color rgb="FF8B73FF"/>
      </right>
      <top style="medium">
        <color rgb="FF8B73FF"/>
      </top>
      <bottom/>
      <diagonal/>
    </border>
    <border>
      <left style="medium">
        <color rgb="FF8B73FF"/>
      </left>
      <right/>
      <top/>
      <bottom style="medium">
        <color rgb="FF8B73FF"/>
      </bottom>
      <diagonal/>
    </border>
    <border>
      <left/>
      <right/>
      <top/>
      <bottom style="medium">
        <color rgb="FF8B73FF"/>
      </bottom>
      <diagonal/>
    </border>
    <border>
      <left/>
      <right style="medium">
        <color rgb="FF8B73FF"/>
      </right>
      <top/>
      <bottom style="medium">
        <color rgb="FF8B73FF"/>
      </bottom>
      <diagonal/>
    </border>
    <border>
      <left style="thin">
        <color rgb="FF8B73FF"/>
      </left>
      <right/>
      <top/>
      <bottom style="thin">
        <color rgb="FF8B73FF"/>
      </bottom>
      <diagonal/>
    </border>
    <border>
      <left/>
      <right/>
      <top/>
      <bottom style="thin">
        <color rgb="FF8B73FF"/>
      </bottom>
      <diagonal/>
    </border>
    <border>
      <left style="thin">
        <color rgb="FF8B73FF"/>
      </left>
      <right style="thin">
        <color rgb="FF8B73FF"/>
      </right>
      <top style="thin">
        <color rgb="FF8B73FF"/>
      </top>
      <bottom style="thin">
        <color rgb="FF8B73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8B9BFF"/>
      </left>
      <right/>
      <top style="thin">
        <color rgb="FF8B9BFF"/>
      </top>
      <bottom style="thin">
        <color rgb="FF8B9BFF"/>
      </bottom>
      <diagonal/>
    </border>
    <border>
      <left/>
      <right/>
      <top style="thin">
        <color rgb="FF8B9BFF"/>
      </top>
      <bottom style="thin">
        <color rgb="FF8B9BFF"/>
      </bottom>
      <diagonal/>
    </border>
    <border>
      <left/>
      <right style="thin">
        <color rgb="FF8B9BFF"/>
      </right>
      <top style="thin">
        <color rgb="FF8B9BFF"/>
      </top>
      <bottom style="thin">
        <color rgb="FF8B9BFF"/>
      </bottom>
      <diagonal/>
    </border>
    <border>
      <left style="thin">
        <color rgb="FFFFFFFF"/>
      </left>
      <right/>
      <top style="thin">
        <color rgb="FFFFFFFF"/>
      </top>
      <bottom style="thin">
        <color rgb="FF8B9BFF"/>
      </bottom>
      <diagonal/>
    </border>
    <border>
      <left/>
      <right/>
      <top style="thin">
        <color rgb="FFFFFFFF"/>
      </top>
      <bottom style="thin">
        <color rgb="FF8B9B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13" fillId="0" borderId="0"/>
    <xf numFmtId="0" fontId="6" fillId="0" borderId="0"/>
  </cellStyleXfs>
  <cellXfs count="195">
    <xf numFmtId="0" fontId="0" fillId="0" borderId="0" xfId="0"/>
    <xf numFmtId="0" fontId="1" fillId="0" borderId="0" xfId="0" applyFont="1"/>
    <xf numFmtId="0" fontId="14" fillId="0" borderId="0" xfId="0" applyFont="1"/>
    <xf numFmtId="0" fontId="1" fillId="0" borderId="0" xfId="0" applyFont="1" applyAlignment="1">
      <alignment vertical="center" wrapText="1"/>
    </xf>
    <xf numFmtId="0" fontId="1" fillId="0" borderId="6" xfId="0" applyFont="1" applyBorder="1"/>
    <xf numFmtId="0" fontId="14" fillId="0" borderId="6" xfId="0" applyFont="1" applyBorder="1"/>
    <xf numFmtId="0" fontId="17" fillId="3" borderId="0" xfId="0" applyFont="1" applyFill="1"/>
    <xf numFmtId="0" fontId="17" fillId="0" borderId="0" xfId="0" applyFont="1"/>
    <xf numFmtId="0" fontId="4" fillId="0" borderId="0" xfId="0" applyFont="1"/>
    <xf numFmtId="0" fontId="17" fillId="4" borderId="0" xfId="0" applyFont="1" applyFill="1"/>
    <xf numFmtId="0" fontId="1" fillId="4" borderId="5" xfId="0" applyFont="1" applyFill="1" applyBorder="1"/>
    <xf numFmtId="0" fontId="1" fillId="4" borderId="0" xfId="0" applyFont="1" applyFill="1" applyAlignment="1">
      <alignment horizontal="right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4" borderId="9" xfId="0" applyFont="1" applyFill="1" applyBorder="1"/>
    <xf numFmtId="0" fontId="14" fillId="4" borderId="5" xfId="0" applyFont="1" applyFill="1" applyBorder="1"/>
    <xf numFmtId="0" fontId="1" fillId="4" borderId="0" xfId="0" applyFont="1" applyFill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4" borderId="0" xfId="0" applyFill="1"/>
    <xf numFmtId="0" fontId="1" fillId="0" borderId="5" xfId="0" applyFont="1" applyBorder="1"/>
    <xf numFmtId="0" fontId="1" fillId="4" borderId="6" xfId="0" applyFont="1" applyFill="1" applyBorder="1"/>
    <xf numFmtId="0" fontId="14" fillId="4" borderId="0" xfId="0" applyFont="1" applyFill="1"/>
    <xf numFmtId="0" fontId="7" fillId="6" borderId="0" xfId="0" applyFont="1" applyFill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1" fillId="0" borderId="5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6" xfId="0" applyFont="1" applyBorder="1" applyProtection="1"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7" applyFont="1" applyBorder="1" applyProtection="1">
      <protection locked="0"/>
    </xf>
    <xf numFmtId="0" fontId="1" fillId="0" borderId="0" xfId="7" applyFont="1" applyProtection="1">
      <protection locked="0"/>
    </xf>
    <xf numFmtId="42" fontId="21" fillId="7" borderId="8" xfId="2" applyFont="1" applyFill="1" applyBorder="1" applyAlignment="1">
      <alignment horizontal="center" vertical="center" wrapText="1"/>
    </xf>
    <xf numFmtId="0" fontId="22" fillId="0" borderId="0" xfId="0" applyFont="1"/>
    <xf numFmtId="0" fontId="14" fillId="0" borderId="5" xfId="0" applyFont="1" applyBorder="1"/>
    <xf numFmtId="0" fontId="23" fillId="0" borderId="0" xfId="0" quotePrefix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11" fillId="12" borderId="16" xfId="0" applyFont="1" applyFill="1" applyBorder="1" applyAlignment="1" applyProtection="1">
      <alignment horizontal="center" vertical="center"/>
      <protection locked="0"/>
    </xf>
    <xf numFmtId="0" fontId="15" fillId="11" borderId="2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 wrapText="1"/>
    </xf>
    <xf numFmtId="42" fontId="1" fillId="5" borderId="22" xfId="2" applyFont="1" applyFill="1" applyBorder="1" applyAlignment="1">
      <alignment vertical="center" wrapText="1"/>
    </xf>
    <xf numFmtId="1" fontId="1" fillId="5" borderId="22" xfId="2" applyNumberFormat="1" applyFont="1" applyFill="1" applyBorder="1" applyAlignment="1">
      <alignment vertical="center" wrapText="1"/>
    </xf>
    <xf numFmtId="42" fontId="11" fillId="12" borderId="5" xfId="0" applyNumberFormat="1" applyFont="1" applyFill="1" applyBorder="1" applyAlignment="1" applyProtection="1">
      <alignment horizontal="right" vertical="center" wrapText="1"/>
      <protection locked="0"/>
    </xf>
    <xf numFmtId="42" fontId="5" fillId="5" borderId="22" xfId="2" applyFont="1" applyFill="1" applyBorder="1" applyAlignment="1">
      <alignment horizontal="right" vertical="center" wrapText="1"/>
    </xf>
    <xf numFmtId="42" fontId="1" fillId="5" borderId="22" xfId="0" applyNumberFormat="1" applyFont="1" applyFill="1" applyBorder="1" applyAlignment="1">
      <alignment vertical="center" wrapText="1"/>
    </xf>
    <xf numFmtId="0" fontId="1" fillId="5" borderId="22" xfId="2" applyNumberFormat="1" applyFont="1" applyFill="1" applyBorder="1" applyAlignment="1">
      <alignment horizontal="left" vertical="center" wrapText="1"/>
    </xf>
    <xf numFmtId="3" fontId="14" fillId="0" borderId="0" xfId="0" applyNumberFormat="1" applyFont="1"/>
    <xf numFmtId="3" fontId="7" fillId="6" borderId="0" xfId="0" applyNumberFormat="1" applyFont="1" applyFill="1" applyAlignment="1">
      <alignment vertical="center" wrapText="1"/>
    </xf>
    <xf numFmtId="0" fontId="11" fillId="11" borderId="7" xfId="0" applyFont="1" applyFill="1" applyBorder="1" applyAlignment="1" applyProtection="1">
      <alignment horizontal="center" vertical="center"/>
      <protection locked="0"/>
    </xf>
    <xf numFmtId="0" fontId="11" fillId="11" borderId="9" xfId="0" applyFont="1" applyFill="1" applyBorder="1" applyAlignment="1" applyProtection="1">
      <alignment horizontal="center" vertical="center" wrapText="1"/>
      <protection locked="0"/>
    </xf>
    <xf numFmtId="0" fontId="18" fillId="14" borderId="4" xfId="0" applyFont="1" applyFill="1" applyBorder="1" applyAlignment="1">
      <alignment vertical="center"/>
    </xf>
    <xf numFmtId="0" fontId="18" fillId="14" borderId="4" xfId="0" applyFont="1" applyFill="1" applyBorder="1"/>
    <xf numFmtId="0" fontId="18" fillId="0" borderId="0" xfId="0" applyFont="1"/>
    <xf numFmtId="164" fontId="26" fillId="13" borderId="31" xfId="0" applyNumberFormat="1" applyFont="1" applyFill="1" applyBorder="1" applyAlignment="1">
      <alignment horizontal="left" vertical="center" wrapText="1"/>
    </xf>
    <xf numFmtId="164" fontId="26" fillId="13" borderId="31" xfId="0" applyNumberFormat="1" applyFont="1" applyFill="1" applyBorder="1" applyAlignment="1">
      <alignment horizontal="center" vertical="center"/>
    </xf>
    <xf numFmtId="0" fontId="27" fillId="0" borderId="31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42" fontId="27" fillId="0" borderId="31" xfId="2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8" fillId="0" borderId="0" xfId="0" applyFont="1" applyAlignment="1" applyProtection="1">
      <alignment horizontal="righ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9" fillId="4" borderId="0" xfId="0" applyFont="1" applyFill="1" applyAlignment="1">
      <alignment horizontal="right" vertical="center" wrapText="1"/>
    </xf>
    <xf numFmtId="0" fontId="29" fillId="4" borderId="0" xfId="0" applyFont="1" applyFill="1" applyAlignment="1">
      <alignment horizontal="left" vertical="center" wrapText="1"/>
    </xf>
    <xf numFmtId="0" fontId="11" fillId="11" borderId="9" xfId="0" applyFont="1" applyFill="1" applyBorder="1" applyAlignment="1" applyProtection="1">
      <alignment horizontal="center" vertical="center"/>
      <protection locked="0"/>
    </xf>
    <xf numFmtId="42" fontId="16" fillId="15" borderId="8" xfId="2" applyFont="1" applyFill="1" applyBorder="1" applyAlignment="1">
      <alignment horizontal="left" vertical="center" wrapText="1"/>
    </xf>
    <xf numFmtId="0" fontId="14" fillId="0" borderId="31" xfId="2" applyNumberFormat="1" applyFont="1" applyFill="1" applyBorder="1" applyAlignment="1">
      <alignment horizontal="left" vertical="center"/>
    </xf>
    <xf numFmtId="14" fontId="14" fillId="0" borderId="31" xfId="0" applyNumberFormat="1" applyFont="1" applyBorder="1" applyAlignment="1">
      <alignment horizontal="left" vertical="center"/>
    </xf>
    <xf numFmtId="1" fontId="1" fillId="0" borderId="31" xfId="0" applyNumberFormat="1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1" fontId="14" fillId="0" borderId="31" xfId="0" applyNumberFormat="1" applyFont="1" applyBorder="1" applyAlignment="1">
      <alignment horizontal="left" vertical="center"/>
    </xf>
    <xf numFmtId="1" fontId="14" fillId="0" borderId="31" xfId="2" applyNumberFormat="1" applyFont="1" applyFill="1" applyBorder="1" applyAlignment="1">
      <alignment horizontal="left" vertical="center"/>
    </xf>
    <xf numFmtId="42" fontId="14" fillId="0" borderId="31" xfId="2" applyFont="1" applyFill="1" applyBorder="1" applyAlignment="1">
      <alignment horizontal="left" vertical="center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16" borderId="33" xfId="0" applyFont="1" applyFill="1" applyBorder="1"/>
    <xf numFmtId="0" fontId="1" fillId="0" borderId="34" xfId="0" applyFont="1" applyBorder="1"/>
    <xf numFmtId="6" fontId="5" fillId="16" borderId="22" xfId="0" applyNumberFormat="1" applyFont="1" applyFill="1" applyBorder="1" applyAlignment="1">
      <alignment vertical="center" wrapText="1"/>
    </xf>
    <xf numFmtId="0" fontId="30" fillId="17" borderId="35" xfId="0" applyFont="1" applyFill="1" applyBorder="1" applyAlignment="1">
      <alignment vertical="center"/>
    </xf>
    <xf numFmtId="0" fontId="11" fillId="11" borderId="9" xfId="0" applyFont="1" applyFill="1" applyBorder="1" applyAlignment="1" applyProtection="1">
      <alignment vertical="center"/>
      <protection locked="0"/>
    </xf>
    <xf numFmtId="42" fontId="5" fillId="4" borderId="38" xfId="2" applyFont="1" applyFill="1" applyBorder="1" applyAlignment="1">
      <alignment vertical="center" wrapText="1"/>
    </xf>
    <xf numFmtId="0" fontId="31" fillId="15" borderId="41" xfId="0" applyFont="1" applyFill="1" applyBorder="1" applyAlignment="1">
      <alignment vertical="center" wrapText="1"/>
    </xf>
    <xf numFmtId="0" fontId="31" fillId="18" borderId="41" xfId="0" applyFont="1" applyFill="1" applyBorder="1" applyAlignment="1">
      <alignment vertical="center" wrapText="1"/>
    </xf>
    <xf numFmtId="0" fontId="31" fillId="15" borderId="41" xfId="0" applyFont="1" applyFill="1" applyBorder="1" applyAlignment="1">
      <alignment horizontal="left" vertical="center" wrapText="1"/>
    </xf>
    <xf numFmtId="42" fontId="1" fillId="0" borderId="31" xfId="0" applyNumberFormat="1" applyFont="1" applyBorder="1" applyAlignment="1" applyProtection="1">
      <alignment horizontal="left" vertical="center"/>
      <protection locked="0"/>
    </xf>
    <xf numFmtId="14" fontId="19" fillId="0" borderId="31" xfId="2" applyNumberFormat="1" applyFont="1" applyFill="1" applyBorder="1" applyAlignment="1">
      <alignment horizontal="left" vertical="center"/>
    </xf>
    <xf numFmtId="42" fontId="19" fillId="0" borderId="31" xfId="2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4" fontId="14" fillId="0" borderId="31" xfId="2" applyNumberFormat="1" applyFont="1" applyFill="1" applyBorder="1" applyAlignment="1">
      <alignment horizontal="left" vertical="center"/>
    </xf>
    <xf numFmtId="0" fontId="14" fillId="5" borderId="4" xfId="0" quotePrefix="1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5" fillId="11" borderId="4" xfId="0" applyFont="1" applyFill="1" applyBorder="1" applyAlignment="1" applyProtection="1">
      <alignment horizontal="center" vertical="center"/>
      <protection locked="0"/>
    </xf>
    <xf numFmtId="14" fontId="5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9" borderId="4" xfId="0" applyFont="1" applyFill="1" applyBorder="1" applyAlignment="1" applyProtection="1">
      <alignment horizontal="left" vertical="center" wrapText="1"/>
      <protection locked="0"/>
    </xf>
    <xf numFmtId="1" fontId="5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5" borderId="4" xfId="0" applyFont="1" applyFill="1" applyBorder="1" applyAlignment="1" applyProtection="1">
      <alignment horizontal="right" vertical="center" wrapText="1"/>
      <protection locked="0"/>
    </xf>
    <xf numFmtId="164" fontId="26" fillId="13" borderId="29" xfId="0" applyNumberFormat="1" applyFont="1" applyFill="1" applyBorder="1" applyAlignment="1">
      <alignment horizontal="center" vertical="center" wrapText="1"/>
    </xf>
    <xf numFmtId="164" fontId="26" fillId="13" borderId="30" xfId="0" applyNumberFormat="1" applyFont="1" applyFill="1" applyBorder="1" applyAlignment="1">
      <alignment horizontal="center" vertical="center" wrapText="1"/>
    </xf>
    <xf numFmtId="0" fontId="2" fillId="11" borderId="9" xfId="0" applyFont="1" applyFill="1" applyBorder="1" applyAlignment="1" applyProtection="1">
      <alignment horizontal="center" vertical="center"/>
      <protection locked="0"/>
    </xf>
    <xf numFmtId="0" fontId="2" fillId="11" borderId="10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0" fontId="24" fillId="2" borderId="25" xfId="0" applyFont="1" applyFill="1" applyBorder="1" applyAlignment="1" applyProtection="1">
      <alignment horizontal="center" vertical="center"/>
      <protection locked="0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0" fontId="24" fillId="2" borderId="27" xfId="0" applyFont="1" applyFill="1" applyBorder="1" applyAlignment="1" applyProtection="1">
      <alignment horizontal="center" vertical="center"/>
      <protection locked="0"/>
    </xf>
    <xf numFmtId="0" fontId="24" fillId="2" borderId="28" xfId="0" applyFont="1" applyFill="1" applyBorder="1" applyAlignment="1" applyProtection="1">
      <alignment horizontal="center" vertical="center"/>
      <protection locked="0"/>
    </xf>
    <xf numFmtId="0" fontId="11" fillId="11" borderId="7" xfId="0" applyFont="1" applyFill="1" applyBorder="1" applyAlignment="1" applyProtection="1">
      <alignment horizontal="left" vertical="center"/>
      <protection locked="0"/>
    </xf>
    <xf numFmtId="0" fontId="11" fillId="11" borderId="16" xfId="0" applyFont="1" applyFill="1" applyBorder="1" applyAlignment="1" applyProtection="1">
      <alignment horizontal="left" vertical="center"/>
      <protection locked="0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0" fontId="2" fillId="12" borderId="9" xfId="0" applyFont="1" applyFill="1" applyBorder="1" applyAlignment="1" applyProtection="1">
      <alignment horizontal="left" vertical="center"/>
      <protection locked="0"/>
    </xf>
    <xf numFmtId="0" fontId="2" fillId="12" borderId="10" xfId="0" applyFont="1" applyFill="1" applyBorder="1" applyAlignment="1" applyProtection="1">
      <alignment horizontal="left" vertical="center"/>
      <protection locked="0"/>
    </xf>
    <xf numFmtId="0" fontId="25" fillId="5" borderId="4" xfId="1" applyFont="1" applyFill="1" applyBorder="1" applyAlignment="1" applyProtection="1">
      <alignment horizontal="left" vertical="center" wrapText="1"/>
      <protection locked="0"/>
    </xf>
    <xf numFmtId="0" fontId="11" fillId="12" borderId="13" xfId="0" applyFont="1" applyFill="1" applyBorder="1" applyAlignment="1" applyProtection="1">
      <alignment horizontal="center" vertical="center" wrapText="1"/>
      <protection locked="0"/>
    </xf>
    <xf numFmtId="0" fontId="11" fillId="12" borderId="15" xfId="0" applyFont="1" applyFill="1" applyBorder="1" applyAlignment="1" applyProtection="1">
      <alignment horizontal="center" vertical="center" wrapText="1"/>
      <protection locked="0"/>
    </xf>
    <xf numFmtId="0" fontId="10" fillId="0" borderId="0" xfId="0" quotePrefix="1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2" fillId="11" borderId="9" xfId="0" applyFont="1" applyFill="1" applyBorder="1" applyAlignment="1" applyProtection="1">
      <alignment horizontal="left" vertical="center"/>
      <protection locked="0"/>
    </xf>
    <xf numFmtId="0" fontId="2" fillId="11" borderId="10" xfId="0" applyFont="1" applyFill="1" applyBorder="1" applyAlignment="1" applyProtection="1">
      <alignment horizontal="left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0" fontId="1" fillId="5" borderId="7" xfId="0" applyFont="1" applyFill="1" applyBorder="1" applyAlignment="1" applyProtection="1">
      <alignment horizontal="left" vertical="center" wrapText="1"/>
      <protection locked="0"/>
    </xf>
    <xf numFmtId="0" fontId="1" fillId="5" borderId="32" xfId="0" applyFont="1" applyFill="1" applyBorder="1" applyAlignment="1" applyProtection="1">
      <alignment horizontal="left" vertical="center" wrapText="1"/>
      <protection locked="0"/>
    </xf>
    <xf numFmtId="0" fontId="2" fillId="12" borderId="0" xfId="0" applyFont="1" applyFill="1" applyAlignment="1" applyProtection="1">
      <alignment horizontal="left" vertical="center"/>
      <protection locked="0"/>
    </xf>
    <xf numFmtId="0" fontId="1" fillId="5" borderId="4" xfId="7" applyFont="1" applyFill="1" applyBorder="1" applyAlignment="1" applyProtection="1">
      <alignment horizontal="left" vertical="center" wrapText="1"/>
      <protection locked="0"/>
    </xf>
    <xf numFmtId="0" fontId="10" fillId="0" borderId="0" xfId="0" quotePrefix="1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10" fillId="0" borderId="0" xfId="0" quotePrefix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4" fillId="4" borderId="23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4" borderId="25" xfId="0" applyFont="1" applyFill="1" applyBorder="1" applyAlignment="1">
      <alignment horizontal="center" vertical="center" wrapText="1"/>
    </xf>
    <xf numFmtId="0" fontId="24" fillId="4" borderId="26" xfId="0" applyFont="1" applyFill="1" applyBorder="1" applyAlignment="1">
      <alignment horizontal="center" vertical="center" wrapText="1"/>
    </xf>
    <xf numFmtId="0" fontId="24" fillId="4" borderId="27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 applyProtection="1">
      <alignment horizontal="left" vertical="center" wrapText="1"/>
      <protection locked="0"/>
    </xf>
    <xf numFmtId="0" fontId="4" fillId="0" borderId="22" xfId="7" applyFont="1" applyBorder="1" applyAlignment="1" applyProtection="1">
      <alignment horizontal="left" vertical="center" wrapText="1"/>
      <protection locked="0"/>
    </xf>
    <xf numFmtId="0" fontId="12" fillId="0" borderId="22" xfId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14" fontId="3" fillId="0" borderId="22" xfId="0" applyNumberFormat="1" applyFont="1" applyBorder="1" applyAlignment="1">
      <alignment horizontal="center" vertical="center"/>
    </xf>
    <xf numFmtId="0" fontId="23" fillId="8" borderId="19" xfId="0" applyFont="1" applyFill="1" applyBorder="1" applyAlignment="1">
      <alignment horizontal="left" vertical="center" wrapText="1"/>
    </xf>
    <xf numFmtId="0" fontId="23" fillId="8" borderId="20" xfId="0" applyFont="1" applyFill="1" applyBorder="1" applyAlignment="1">
      <alignment horizontal="left" vertical="center" wrapText="1"/>
    </xf>
    <xf numFmtId="0" fontId="23" fillId="8" borderId="21" xfId="0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horizontal="left" vertical="center"/>
    </xf>
    <xf numFmtId="0" fontId="8" fillId="9" borderId="0" xfId="0" applyFont="1" applyFill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1" fillId="8" borderId="14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42" fontId="1" fillId="0" borderId="22" xfId="0" applyNumberFormat="1" applyFont="1" applyBorder="1" applyAlignment="1" applyProtection="1">
      <alignment horizontal="left" vertical="center" wrapText="1"/>
      <protection locked="0"/>
    </xf>
    <xf numFmtId="0" fontId="23" fillId="10" borderId="0" xfId="0" quotePrefix="1" applyFont="1" applyFill="1" applyAlignment="1">
      <alignment horizontal="left" vertical="top" wrapText="1"/>
    </xf>
    <xf numFmtId="0" fontId="23" fillId="10" borderId="0" xfId="0" applyFont="1" applyFill="1" applyAlignment="1">
      <alignment horizontal="left" vertical="top" wrapText="1"/>
    </xf>
    <xf numFmtId="0" fontId="11" fillId="12" borderId="5" xfId="0" applyFont="1" applyFill="1" applyBorder="1" applyAlignment="1" applyProtection="1">
      <alignment horizontal="center" vertical="center"/>
      <protection locked="0"/>
    </xf>
    <xf numFmtId="0" fontId="11" fillId="12" borderId="0" xfId="0" applyFont="1" applyFill="1" applyAlignment="1" applyProtection="1">
      <alignment horizontal="center" vertical="center"/>
      <protection locked="0"/>
    </xf>
    <xf numFmtId="0" fontId="30" fillId="17" borderId="39" xfId="0" applyFont="1" applyFill="1" applyBorder="1" applyAlignment="1">
      <alignment vertical="center"/>
    </xf>
    <xf numFmtId="0" fontId="30" fillId="17" borderId="40" xfId="0" applyFont="1" applyFill="1" applyBorder="1" applyAlignment="1">
      <alignment vertical="center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alignment horizontal="left" vertical="center" wrapText="1"/>
      <protection locked="0"/>
    </xf>
    <xf numFmtId="0" fontId="11" fillId="11" borderId="5" xfId="0" applyFont="1" applyFill="1" applyBorder="1" applyAlignment="1" applyProtection="1">
      <alignment horizontal="center" vertical="center"/>
      <protection locked="0"/>
    </xf>
    <xf numFmtId="0" fontId="11" fillId="11" borderId="0" xfId="0" applyFont="1" applyFill="1" applyAlignment="1" applyProtection="1">
      <alignment horizontal="center" vertical="center"/>
      <protection locked="0"/>
    </xf>
    <xf numFmtId="0" fontId="11" fillId="11" borderId="6" xfId="0" applyFont="1" applyFill="1" applyBorder="1" applyAlignment="1" applyProtection="1">
      <alignment horizontal="center" vertical="center"/>
      <protection locked="0"/>
    </xf>
    <xf numFmtId="0" fontId="11" fillId="11" borderId="7" xfId="0" applyFont="1" applyFill="1" applyBorder="1" applyAlignment="1" applyProtection="1">
      <alignment horizontal="left" vertical="center"/>
    </xf>
    <xf numFmtId="0" fontId="11" fillId="11" borderId="16" xfId="0" applyFont="1" applyFill="1" applyBorder="1" applyAlignment="1" applyProtection="1">
      <alignment horizontal="left" vertical="center"/>
    </xf>
    <xf numFmtId="0" fontId="11" fillId="11" borderId="4" xfId="0" applyFont="1" applyFill="1" applyBorder="1" applyAlignment="1" applyProtection="1">
      <alignment horizontal="left" vertical="center"/>
    </xf>
    <xf numFmtId="164" fontId="26" fillId="11" borderId="4" xfId="0" applyNumberFormat="1" applyFont="1" applyFill="1" applyBorder="1" applyAlignment="1" applyProtection="1">
      <alignment horizontal="center" vertical="center" wrapText="1"/>
    </xf>
    <xf numFmtId="164" fontId="26" fillId="11" borderId="4" xfId="0" applyNumberFormat="1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left" vertical="center"/>
    </xf>
    <xf numFmtId="0" fontId="27" fillId="5" borderId="4" xfId="0" applyFont="1" applyFill="1" applyBorder="1" applyAlignment="1" applyProtection="1">
      <alignment horizontal="center" vertical="center"/>
    </xf>
    <xf numFmtId="0" fontId="11" fillId="11" borderId="9" xfId="0" applyFont="1" applyFill="1" applyBorder="1" applyAlignment="1" applyProtection="1">
      <alignment horizontal="center" vertical="center" wrapText="1"/>
    </xf>
    <xf numFmtId="0" fontId="11" fillId="11" borderId="4" xfId="0" applyFont="1" applyFill="1" applyBorder="1" applyAlignment="1" applyProtection="1">
      <alignment horizontal="center" vertical="center" wrapText="1"/>
    </xf>
    <xf numFmtId="0" fontId="11" fillId="11" borderId="7" xfId="0" applyFont="1" applyFill="1" applyBorder="1" applyAlignment="1" applyProtection="1">
      <alignment horizontal="center" vertical="center" wrapText="1"/>
    </xf>
    <xf numFmtId="0" fontId="11" fillId="11" borderId="32" xfId="0" applyFont="1" applyFill="1" applyBorder="1" applyAlignment="1" applyProtection="1">
      <alignment horizontal="center" vertical="center" wrapText="1"/>
    </xf>
  </cellXfs>
  <cellStyles count="8">
    <cellStyle name="Hipervínculo" xfId="1" builtinId="8"/>
    <cellStyle name="Moneda [0]" xfId="2" builtinId="7"/>
    <cellStyle name="Moneda [0] 2" xfId="3" xr:uid="{00000000-0005-0000-0000-000002000000}"/>
    <cellStyle name="Moneda [0] 2 2" xfId="4" xr:uid="{00000000-0005-0000-0000-000003000000}"/>
    <cellStyle name="Moneda [0]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</cellStyles>
  <dxfs count="1">
    <dxf>
      <font>
        <color theme="5" tint="0.39994506668294322"/>
      </font>
    </dxf>
  </dxfs>
  <tableStyles count="0" defaultTableStyle="TableStyleMedium2" defaultPivotStyle="PivotStyleLight16"/>
  <colors>
    <mruColors>
      <color rgb="FF8B73FF"/>
      <color rgb="FF1E11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2</xdr:col>
      <xdr:colOff>790575</xdr:colOff>
      <xdr:row>4</xdr:row>
      <xdr:rowOff>31065</xdr:rowOff>
    </xdr:to>
    <xdr:pic>
      <xdr:nvPicPr>
        <xdr:cNvPr id="3" name="Imagen 2" descr="Empleos ESACHS - Trabajos y empleos en Chile, bolsa de trabajo, portal de  empleo | Trabajando.co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219200" cy="545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2</xdr:col>
      <xdr:colOff>666750</xdr:colOff>
      <xdr:row>4</xdr:row>
      <xdr:rowOff>38086</xdr:rowOff>
    </xdr:to>
    <xdr:pic>
      <xdr:nvPicPr>
        <xdr:cNvPr id="3" name="Imagen 2" descr="Empleos ESACHS - Trabajos y empleos en Chile, bolsa de trabajo, portal de  empleo | Trabajando.co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6"/>
          <a:ext cx="1085850" cy="48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ventas@achsservicio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zoomScaleNormal="100" workbookViewId="0">
      <selection activeCell="E12" sqref="E12"/>
    </sheetView>
  </sheetViews>
  <sheetFormatPr baseColWidth="10" defaultColWidth="11.453125" defaultRowHeight="13" x14ac:dyDescent="0.3"/>
  <cols>
    <col min="1" max="1" width="0.81640625" style="1" customWidth="1"/>
    <col min="2" max="2" width="8.1796875" style="1" bestFit="1" customWidth="1"/>
    <col min="3" max="3" width="8.1796875" style="1" customWidth="1"/>
    <col min="4" max="4" width="11.453125" style="1"/>
    <col min="5" max="5" width="32" style="1" bestFit="1" customWidth="1"/>
    <col min="6" max="6" width="11.453125" style="1" customWidth="1"/>
    <col min="7" max="7" width="3.81640625" style="1" bestFit="1" customWidth="1"/>
    <col min="8" max="8" width="5.26953125" style="1" bestFit="1" customWidth="1"/>
    <col min="9" max="10" width="4.7265625" style="1" bestFit="1" customWidth="1"/>
    <col min="11" max="11" width="4.54296875" style="1" bestFit="1" customWidth="1"/>
    <col min="12" max="12" width="5.1796875" style="1" bestFit="1" customWidth="1"/>
    <col min="13" max="13" width="4.26953125" style="1" bestFit="1" customWidth="1"/>
    <col min="14" max="14" width="4.7265625" style="1" bestFit="1" customWidth="1"/>
    <col min="15" max="15" width="2.453125" style="1" customWidth="1"/>
    <col min="16" max="16" width="41.7265625" style="1" customWidth="1"/>
    <col min="17" max="16384" width="11.453125" style="1"/>
  </cols>
  <sheetData>
    <row r="1" spans="2:17" s="58" customFormat="1" x14ac:dyDescent="0.3">
      <c r="B1" s="1"/>
      <c r="C1" s="1"/>
      <c r="D1" s="1"/>
    </row>
    <row r="2" spans="2:17" x14ac:dyDescent="0.3">
      <c r="B2" s="56" t="s">
        <v>1</v>
      </c>
      <c r="C2" s="57" t="s">
        <v>31</v>
      </c>
      <c r="D2" s="57" t="s">
        <v>2</v>
      </c>
      <c r="E2"/>
      <c r="F2"/>
      <c r="G2" s="108" t="s">
        <v>83</v>
      </c>
      <c r="H2" s="109"/>
      <c r="I2" s="109"/>
      <c r="J2" s="109"/>
      <c r="K2" s="109"/>
      <c r="L2" s="109"/>
      <c r="M2" s="109"/>
      <c r="N2" s="109"/>
      <c r="P2" s="57" t="s">
        <v>0</v>
      </c>
    </row>
    <row r="3" spans="2:17" x14ac:dyDescent="0.3">
      <c r="B3" s="1" t="s">
        <v>4</v>
      </c>
      <c r="C3" s="1" t="s">
        <v>4</v>
      </c>
      <c r="E3" s="59" t="s">
        <v>84</v>
      </c>
      <c r="F3" s="60" t="s">
        <v>3</v>
      </c>
      <c r="G3" s="60" t="s">
        <v>85</v>
      </c>
      <c r="H3" s="60" t="s">
        <v>86</v>
      </c>
      <c r="I3" s="60" t="s">
        <v>87</v>
      </c>
      <c r="J3" s="60" t="s">
        <v>88</v>
      </c>
      <c r="K3" s="60" t="s">
        <v>89</v>
      </c>
      <c r="L3" s="60" t="s">
        <v>90</v>
      </c>
      <c r="M3" s="60" t="s">
        <v>91</v>
      </c>
      <c r="N3" s="60" t="s">
        <v>92</v>
      </c>
      <c r="P3" s="64" t="s">
        <v>64</v>
      </c>
    </row>
    <row r="4" spans="2:17" ht="14.5" x14ac:dyDescent="0.3">
      <c r="B4" s="1">
        <v>1</v>
      </c>
      <c r="C4" s="1" t="str">
        <f t="shared" ref="C4:C18" si="0">ROMAN(B4)</f>
        <v>I</v>
      </c>
      <c r="D4" s="1" t="s">
        <v>5</v>
      </c>
      <c r="E4" s="61" t="s">
        <v>93</v>
      </c>
      <c r="F4" s="63">
        <v>17490</v>
      </c>
      <c r="G4" s="62" t="s">
        <v>5</v>
      </c>
      <c r="H4" s="62"/>
      <c r="I4" s="62"/>
      <c r="J4" s="62"/>
      <c r="K4" s="62"/>
      <c r="L4" s="62"/>
      <c r="M4" s="62"/>
      <c r="N4" s="62"/>
      <c r="P4" s="64" t="s">
        <v>65</v>
      </c>
    </row>
    <row r="5" spans="2:17" ht="14.5" x14ac:dyDescent="0.3">
      <c r="B5" s="1">
        <v>2</v>
      </c>
      <c r="C5" s="1" t="str">
        <f t="shared" si="0"/>
        <v>II</v>
      </c>
      <c r="E5" s="61" t="s">
        <v>94</v>
      </c>
      <c r="F5" s="63">
        <v>21490</v>
      </c>
      <c r="G5" s="62" t="s">
        <v>5</v>
      </c>
      <c r="H5" s="62" t="s">
        <v>5</v>
      </c>
      <c r="I5" s="62" t="s">
        <v>5</v>
      </c>
      <c r="J5" s="62" t="s">
        <v>5</v>
      </c>
      <c r="K5" s="62"/>
      <c r="L5" s="62" t="s">
        <v>5</v>
      </c>
      <c r="M5" s="62" t="s">
        <v>5</v>
      </c>
      <c r="N5" s="62" t="s">
        <v>5</v>
      </c>
      <c r="P5" s="64" t="s">
        <v>99</v>
      </c>
    </row>
    <row r="6" spans="2:17" ht="14.5" x14ac:dyDescent="0.3">
      <c r="B6" s="1">
        <v>3</v>
      </c>
      <c r="C6" s="1" t="str">
        <f t="shared" si="0"/>
        <v>III</v>
      </c>
      <c r="E6" s="61" t="s">
        <v>121</v>
      </c>
      <c r="F6" s="63">
        <v>26090</v>
      </c>
      <c r="G6" s="62" t="s">
        <v>5</v>
      </c>
      <c r="H6" s="62" t="s">
        <v>5</v>
      </c>
      <c r="I6" s="62" t="s">
        <v>5</v>
      </c>
      <c r="J6" s="62" t="s">
        <v>5</v>
      </c>
      <c r="K6" s="62" t="s">
        <v>5</v>
      </c>
      <c r="L6" s="62" t="s">
        <v>5</v>
      </c>
      <c r="M6" s="62" t="s">
        <v>5</v>
      </c>
      <c r="N6" s="62" t="s">
        <v>5</v>
      </c>
      <c r="P6" s="64" t="s">
        <v>100</v>
      </c>
    </row>
    <row r="7" spans="2:17" ht="14.5" x14ac:dyDescent="0.3">
      <c r="B7" s="1">
        <v>4</v>
      </c>
      <c r="C7" s="1" t="str">
        <f t="shared" si="0"/>
        <v>IV</v>
      </c>
      <c r="E7" s="61" t="s">
        <v>122</v>
      </c>
      <c r="F7" s="63">
        <v>29490</v>
      </c>
      <c r="G7" s="62"/>
      <c r="H7" s="62" t="s">
        <v>5</v>
      </c>
      <c r="I7" s="62"/>
      <c r="J7" s="62" t="s">
        <v>5</v>
      </c>
      <c r="K7" s="62"/>
      <c r="L7" s="62" t="s">
        <v>5</v>
      </c>
      <c r="M7" s="62" t="s">
        <v>5</v>
      </c>
      <c r="N7" s="62" t="s">
        <v>5</v>
      </c>
    </row>
    <row r="8" spans="2:17" ht="14.5" x14ac:dyDescent="0.3">
      <c r="B8" s="1">
        <v>5</v>
      </c>
      <c r="C8" s="1" t="str">
        <f t="shared" si="0"/>
        <v>V</v>
      </c>
      <c r="G8" s="62"/>
      <c r="H8" s="62" t="s">
        <v>5</v>
      </c>
      <c r="I8" s="62" t="s">
        <v>5</v>
      </c>
      <c r="J8" s="62" t="s">
        <v>5</v>
      </c>
      <c r="K8" s="62"/>
      <c r="L8" s="62" t="s">
        <v>5</v>
      </c>
      <c r="M8" s="62" t="s">
        <v>5</v>
      </c>
      <c r="N8" s="62" t="s">
        <v>5</v>
      </c>
    </row>
    <row r="9" spans="2:17" ht="14.5" x14ac:dyDescent="0.3">
      <c r="B9" s="1">
        <v>6</v>
      </c>
      <c r="C9" s="1" t="str">
        <f t="shared" si="0"/>
        <v>VI</v>
      </c>
      <c r="G9" s="62"/>
      <c r="H9" s="62" t="s">
        <v>5</v>
      </c>
      <c r="I9" s="62" t="s">
        <v>5</v>
      </c>
      <c r="J9" s="62" t="s">
        <v>5</v>
      </c>
      <c r="K9" s="62"/>
      <c r="L9" s="62" t="s">
        <v>5</v>
      </c>
      <c r="M9" s="62" t="s">
        <v>5</v>
      </c>
      <c r="N9" s="62" t="s">
        <v>5</v>
      </c>
    </row>
    <row r="10" spans="2:17" x14ac:dyDescent="0.3">
      <c r="B10" s="1">
        <v>7</v>
      </c>
      <c r="C10" s="1" t="str">
        <f t="shared" si="0"/>
        <v>VII</v>
      </c>
    </row>
    <row r="11" spans="2:17" ht="14.5" x14ac:dyDescent="0.3">
      <c r="B11" s="1">
        <v>8</v>
      </c>
      <c r="C11" s="1" t="str">
        <f t="shared" si="0"/>
        <v>VIII</v>
      </c>
      <c r="P11" s="61" t="s">
        <v>98</v>
      </c>
      <c r="Q11" s="63">
        <v>29990</v>
      </c>
    </row>
    <row r="12" spans="2:17" ht="14.5" x14ac:dyDescent="0.3">
      <c r="B12" s="1">
        <v>9</v>
      </c>
      <c r="C12" s="1" t="str">
        <f t="shared" si="0"/>
        <v>IX</v>
      </c>
      <c r="P12" s="61" t="s">
        <v>95</v>
      </c>
      <c r="Q12" s="63">
        <v>21990</v>
      </c>
    </row>
    <row r="13" spans="2:17" x14ac:dyDescent="0.3">
      <c r="B13" s="1">
        <v>10</v>
      </c>
      <c r="C13" s="1" t="str">
        <f t="shared" si="0"/>
        <v>X</v>
      </c>
    </row>
    <row r="14" spans="2:17" x14ac:dyDescent="0.3">
      <c r="B14" s="1">
        <v>11</v>
      </c>
      <c r="C14" s="1" t="str">
        <f t="shared" si="0"/>
        <v>XI</v>
      </c>
    </row>
    <row r="15" spans="2:17" x14ac:dyDescent="0.3">
      <c r="B15" s="1">
        <v>12</v>
      </c>
      <c r="C15" s="1" t="str">
        <f t="shared" si="0"/>
        <v>XII</v>
      </c>
    </row>
    <row r="16" spans="2:17" x14ac:dyDescent="0.3">
      <c r="B16" s="1">
        <v>14</v>
      </c>
      <c r="C16" s="1" t="str">
        <f t="shared" si="0"/>
        <v>XIV</v>
      </c>
    </row>
    <row r="17" spans="2:3" x14ac:dyDescent="0.3">
      <c r="B17" s="1">
        <v>15</v>
      </c>
      <c r="C17" s="1" t="str">
        <f t="shared" si="0"/>
        <v>XV</v>
      </c>
    </row>
    <row r="18" spans="2:3" x14ac:dyDescent="0.3">
      <c r="B18" s="1">
        <v>16</v>
      </c>
      <c r="C18" s="1" t="str">
        <f t="shared" si="0"/>
        <v>XVI</v>
      </c>
    </row>
    <row r="24" spans="2:3" ht="13.15" customHeight="1" x14ac:dyDescent="0.3"/>
    <row r="25" spans="2:3" ht="13.15" customHeight="1" x14ac:dyDescent="0.3"/>
    <row r="26" spans="2:3" ht="13.15" customHeight="1" x14ac:dyDescent="0.3"/>
    <row r="33" spans="2:2" x14ac:dyDescent="0.3">
      <c r="B33" s="33"/>
    </row>
  </sheetData>
  <mergeCells count="1">
    <mergeCell ref="G2:N2"/>
  </mergeCells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view="pageBreakPreview" zoomScale="90" zoomScaleNormal="100" zoomScaleSheetLayoutView="90" workbookViewId="0">
      <selection activeCell="C8" sqref="C8"/>
    </sheetView>
  </sheetViews>
  <sheetFormatPr baseColWidth="10" defaultColWidth="11.453125" defaultRowHeight="12.5" x14ac:dyDescent="0.25"/>
  <cols>
    <col min="1" max="1" width="3.26953125" customWidth="1"/>
    <col min="2" max="2" width="22.7265625" customWidth="1"/>
    <col min="3" max="3" width="67.26953125" customWidth="1"/>
    <col min="4" max="4" width="3" customWidth="1"/>
  </cols>
  <sheetData>
    <row r="1" spans="1:4" x14ac:dyDescent="0.25">
      <c r="A1" s="23"/>
      <c r="B1" s="23"/>
      <c r="C1" s="23"/>
      <c r="D1" s="23"/>
    </row>
    <row r="2" spans="1:4" ht="27" customHeight="1" x14ac:dyDescent="0.25">
      <c r="A2" s="23"/>
      <c r="B2" s="110" t="s">
        <v>11</v>
      </c>
      <c r="C2" s="111"/>
      <c r="D2" s="23"/>
    </row>
    <row r="3" spans="1:4" ht="15" customHeight="1" x14ac:dyDescent="0.25">
      <c r="A3" s="23"/>
      <c r="B3" s="23"/>
      <c r="C3" s="23"/>
      <c r="D3" s="23"/>
    </row>
    <row r="4" spans="1:4" ht="122.25" customHeight="1" x14ac:dyDescent="0.25">
      <c r="A4" s="23"/>
      <c r="B4" s="43" t="s">
        <v>12</v>
      </c>
      <c r="C4" s="97" t="s">
        <v>142</v>
      </c>
      <c r="D4" s="23"/>
    </row>
    <row r="5" spans="1:4" ht="77.25" customHeight="1" x14ac:dyDescent="0.25">
      <c r="A5" s="23"/>
      <c r="B5" s="43" t="s">
        <v>13</v>
      </c>
      <c r="C5" s="97" t="s">
        <v>14</v>
      </c>
      <c r="D5" s="23"/>
    </row>
    <row r="6" spans="1:4" ht="13.5" customHeight="1" x14ac:dyDescent="0.25">
      <c r="A6" s="23"/>
      <c r="B6" s="23"/>
      <c r="C6" s="23"/>
      <c r="D6" s="23"/>
    </row>
    <row r="7" spans="1:4" ht="37.5" customHeight="1" x14ac:dyDescent="0.25">
      <c r="A7" s="23"/>
      <c r="B7" s="23"/>
      <c r="C7" s="23"/>
      <c r="D7" s="23"/>
    </row>
    <row r="8" spans="1:4" ht="37.5" customHeight="1" x14ac:dyDescent="0.25">
      <c r="A8" s="23"/>
      <c r="B8" s="23"/>
      <c r="C8" s="23"/>
      <c r="D8" s="23"/>
    </row>
    <row r="9" spans="1:4" ht="37.5" customHeight="1" x14ac:dyDescent="0.25">
      <c r="A9" s="23"/>
      <c r="B9" s="23"/>
      <c r="C9" s="23"/>
      <c r="D9" s="23"/>
    </row>
    <row r="10" spans="1:4" ht="37.5" customHeight="1" x14ac:dyDescent="0.25">
      <c r="A10" s="23"/>
      <c r="B10" s="23"/>
      <c r="C10" s="23"/>
      <c r="D10" s="23"/>
    </row>
    <row r="11" spans="1:4" ht="37.5" customHeight="1" x14ac:dyDescent="0.25">
      <c r="A11" s="23"/>
      <c r="B11" s="23"/>
      <c r="C11" s="23"/>
      <c r="D11" s="23"/>
    </row>
    <row r="12" spans="1:4" ht="33.75" customHeight="1" x14ac:dyDescent="0.25">
      <c r="A12" s="23"/>
      <c r="B12" s="23"/>
      <c r="C12" s="23"/>
      <c r="D12" s="23"/>
    </row>
    <row r="13" spans="1:4" ht="34.5" customHeight="1" x14ac:dyDescent="0.25">
      <c r="A13" s="23"/>
      <c r="B13" s="23"/>
      <c r="C13" s="23"/>
      <c r="D13" s="23"/>
    </row>
    <row r="14" spans="1:4" ht="36" customHeight="1" x14ac:dyDescent="0.25">
      <c r="A14" s="23"/>
      <c r="B14" s="23"/>
      <c r="C14" s="23"/>
      <c r="D14" s="23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scale="63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tabSelected="1" view="pageBreakPreview" zoomScaleNormal="80" zoomScaleSheetLayoutView="100" workbookViewId="0">
      <selection activeCell="B23" sqref="B23:C24"/>
    </sheetView>
  </sheetViews>
  <sheetFormatPr baseColWidth="10" defaultColWidth="11.453125" defaultRowHeight="13" x14ac:dyDescent="0.3"/>
  <cols>
    <col min="1" max="1" width="1" style="30" customWidth="1"/>
    <col min="2" max="2" width="6.7265625" style="30" customWidth="1"/>
    <col min="3" max="3" width="13.453125" style="30" customWidth="1"/>
    <col min="4" max="4" width="9.1796875" style="30" bestFit="1" customWidth="1"/>
    <col min="5" max="5" width="13.26953125" style="30" bestFit="1" customWidth="1"/>
    <col min="6" max="6" width="16.7265625" style="30" bestFit="1" customWidth="1"/>
    <col min="7" max="7" width="8.7265625" style="30" bestFit="1" customWidth="1"/>
    <col min="8" max="8" width="13.26953125" style="30" bestFit="1" customWidth="1"/>
    <col min="9" max="9" width="17" style="30" customWidth="1"/>
    <col min="10" max="10" width="12.81640625" style="30" customWidth="1"/>
    <col min="11" max="11" width="19" style="30" bestFit="1" customWidth="1"/>
    <col min="12" max="12" width="0.7265625" style="30" customWidth="1"/>
    <col min="13" max="13" width="11.453125" style="30" customWidth="1"/>
    <col min="14" max="16384" width="11.453125" style="30"/>
  </cols>
  <sheetData>
    <row r="1" spans="1:12" ht="12" customHeight="1" thickBot="1" x14ac:dyDescent="0.35"/>
    <row r="2" spans="1:12" ht="15" customHeight="1" x14ac:dyDescent="0.3">
      <c r="A2" s="29"/>
      <c r="D2" s="112" t="s">
        <v>81</v>
      </c>
      <c r="E2" s="113"/>
      <c r="F2" s="113"/>
      <c r="G2" s="113"/>
      <c r="H2" s="113"/>
      <c r="I2" s="113"/>
      <c r="J2" s="113"/>
      <c r="K2" s="114"/>
      <c r="L2" s="31"/>
    </row>
    <row r="3" spans="1:12" ht="13.5" customHeight="1" thickBot="1" x14ac:dyDescent="0.35">
      <c r="A3" s="29"/>
      <c r="D3" s="115"/>
      <c r="E3" s="116"/>
      <c r="F3" s="116"/>
      <c r="G3" s="116"/>
      <c r="H3" s="116"/>
      <c r="I3" s="116"/>
      <c r="J3" s="116"/>
      <c r="K3" s="117"/>
      <c r="L3" s="31"/>
    </row>
    <row r="4" spans="1:12" ht="7.5" customHeight="1" x14ac:dyDescent="0.3">
      <c r="A4" s="29"/>
      <c r="B4" s="98"/>
      <c r="C4" s="98"/>
      <c r="E4" s="34"/>
      <c r="F4" s="34"/>
      <c r="G4" s="34"/>
      <c r="H4" s="34"/>
      <c r="I4" s="34"/>
      <c r="J4" s="99"/>
      <c r="K4" s="99"/>
      <c r="L4" s="31"/>
    </row>
    <row r="5" spans="1:12" ht="17.25" customHeight="1" x14ac:dyDescent="0.3">
      <c r="A5" s="29"/>
      <c r="B5" s="98"/>
      <c r="C5" s="98"/>
      <c r="D5" s="100"/>
      <c r="E5" s="100"/>
      <c r="F5" s="100"/>
      <c r="G5" s="100"/>
      <c r="H5" s="100"/>
      <c r="I5" s="100"/>
      <c r="J5" s="101" t="s">
        <v>15</v>
      </c>
      <c r="K5" s="102">
        <f ca="1">TODAY()</f>
        <v>45308</v>
      </c>
      <c r="L5" s="31"/>
    </row>
    <row r="6" spans="1:12" ht="6" customHeight="1" x14ac:dyDescent="0.3">
      <c r="A6" s="29"/>
      <c r="B6" s="98"/>
      <c r="C6" s="98"/>
      <c r="D6" s="100"/>
      <c r="E6" s="100"/>
      <c r="F6" s="100"/>
      <c r="G6" s="100"/>
      <c r="H6" s="100"/>
      <c r="I6" s="100"/>
      <c r="J6" s="103"/>
      <c r="K6" s="103"/>
      <c r="L6" s="31"/>
    </row>
    <row r="7" spans="1:12" ht="18" customHeight="1" x14ac:dyDescent="0.3">
      <c r="A7" s="29"/>
      <c r="B7" s="121" t="s">
        <v>16</v>
      </c>
      <c r="C7" s="122"/>
      <c r="D7" s="122"/>
      <c r="E7" s="122"/>
      <c r="F7" s="122"/>
      <c r="G7" s="122"/>
      <c r="H7" s="122"/>
      <c r="I7" s="122"/>
      <c r="J7" s="122"/>
      <c r="K7" s="122"/>
      <c r="L7" s="31"/>
    </row>
    <row r="8" spans="1:12" ht="18" customHeight="1" x14ac:dyDescent="0.3">
      <c r="A8" s="29"/>
      <c r="B8" s="184" t="s">
        <v>17</v>
      </c>
      <c r="C8" s="185"/>
      <c r="D8" s="120"/>
      <c r="E8" s="120"/>
      <c r="F8" s="120"/>
      <c r="G8" s="120"/>
      <c r="H8" s="120"/>
      <c r="I8" s="120"/>
      <c r="J8" s="120"/>
      <c r="K8" s="120"/>
      <c r="L8" s="31"/>
    </row>
    <row r="9" spans="1:12" ht="18" customHeight="1" x14ac:dyDescent="0.3">
      <c r="A9" s="29"/>
      <c r="B9" s="184" t="s">
        <v>18</v>
      </c>
      <c r="C9" s="185"/>
      <c r="D9" s="120"/>
      <c r="E9" s="120"/>
      <c r="F9" s="120"/>
      <c r="G9" s="120"/>
      <c r="H9" s="120"/>
      <c r="I9" s="186" t="s">
        <v>19</v>
      </c>
      <c r="J9" s="120"/>
      <c r="K9" s="120"/>
      <c r="L9" s="31"/>
    </row>
    <row r="10" spans="1:12" ht="18" customHeight="1" x14ac:dyDescent="0.3">
      <c r="A10" s="29"/>
      <c r="B10" s="184" t="s">
        <v>20</v>
      </c>
      <c r="C10" s="185"/>
      <c r="D10" s="120"/>
      <c r="E10" s="120"/>
      <c r="F10" s="120"/>
      <c r="G10" s="120"/>
      <c r="H10" s="120"/>
      <c r="I10" s="186" t="s">
        <v>21</v>
      </c>
      <c r="J10" s="120"/>
      <c r="K10" s="120"/>
      <c r="L10" s="31"/>
    </row>
    <row r="11" spans="1:12" ht="18" customHeight="1" x14ac:dyDescent="0.3">
      <c r="A11" s="29"/>
      <c r="B11" s="184" t="s">
        <v>22</v>
      </c>
      <c r="C11" s="185"/>
      <c r="D11" s="123"/>
      <c r="E11" s="120"/>
      <c r="F11" s="120"/>
      <c r="G11" s="120"/>
      <c r="H11" s="120"/>
      <c r="I11" s="186" t="s">
        <v>10</v>
      </c>
      <c r="J11" s="120"/>
      <c r="K11" s="120"/>
      <c r="L11" s="31"/>
    </row>
    <row r="12" spans="1:12" ht="18" customHeight="1" x14ac:dyDescent="0.3">
      <c r="A12" s="29"/>
      <c r="B12" s="184" t="s">
        <v>23</v>
      </c>
      <c r="C12" s="185"/>
      <c r="D12" s="120"/>
      <c r="E12" s="120"/>
      <c r="F12" s="120"/>
      <c r="G12" s="120"/>
      <c r="H12" s="120"/>
      <c r="I12" s="120"/>
      <c r="J12" s="120"/>
      <c r="K12" s="120"/>
      <c r="L12" s="31"/>
    </row>
    <row r="13" spans="1:12" ht="18" customHeight="1" x14ac:dyDescent="0.3">
      <c r="A13" s="29"/>
      <c r="B13" s="121" t="s">
        <v>24</v>
      </c>
      <c r="C13" s="122"/>
      <c r="D13" s="133"/>
      <c r="E13" s="133"/>
      <c r="F13" s="133"/>
      <c r="G13" s="133"/>
      <c r="H13" s="133"/>
      <c r="I13" s="133"/>
      <c r="J13" s="133"/>
      <c r="K13" s="133"/>
      <c r="L13" s="31"/>
    </row>
    <row r="14" spans="1:12" ht="18" customHeight="1" x14ac:dyDescent="0.3">
      <c r="A14" s="29"/>
      <c r="B14" s="184" t="s">
        <v>25</v>
      </c>
      <c r="C14" s="185"/>
      <c r="D14" s="120"/>
      <c r="E14" s="120"/>
      <c r="F14" s="120"/>
      <c r="G14" s="120"/>
      <c r="H14" s="120"/>
      <c r="I14" s="120"/>
      <c r="J14" s="120"/>
      <c r="K14" s="120"/>
      <c r="L14" s="31"/>
    </row>
    <row r="15" spans="1:12" ht="18" customHeight="1" x14ac:dyDescent="0.3">
      <c r="A15" s="29"/>
      <c r="B15" s="184" t="s">
        <v>26</v>
      </c>
      <c r="C15" s="185"/>
      <c r="D15" s="120"/>
      <c r="E15" s="120"/>
      <c r="F15" s="120"/>
      <c r="G15" s="120"/>
      <c r="H15" s="120"/>
      <c r="I15" s="186" t="s">
        <v>22</v>
      </c>
      <c r="J15" s="123"/>
      <c r="K15" s="120"/>
      <c r="L15" s="31"/>
    </row>
    <row r="16" spans="1:12" ht="18" customHeight="1" x14ac:dyDescent="0.3">
      <c r="A16" s="29"/>
      <c r="B16" s="184" t="s">
        <v>27</v>
      </c>
      <c r="C16" s="185"/>
      <c r="D16" s="120"/>
      <c r="E16" s="120"/>
      <c r="F16" s="120"/>
      <c r="G16" s="120"/>
      <c r="H16" s="120"/>
      <c r="I16" s="186" t="s">
        <v>21</v>
      </c>
      <c r="J16" s="120"/>
      <c r="K16" s="120"/>
      <c r="L16" s="31"/>
    </row>
    <row r="17" spans="1:12" x14ac:dyDescent="0.3">
      <c r="A17" s="29"/>
      <c r="B17" s="137"/>
      <c r="C17" s="138"/>
      <c r="D17" s="138"/>
      <c r="E17" s="138"/>
      <c r="F17" s="138"/>
      <c r="G17" s="138"/>
      <c r="H17" s="138"/>
      <c r="I17" s="138"/>
      <c r="J17" s="138"/>
      <c r="K17" s="139"/>
      <c r="L17" s="31"/>
    </row>
    <row r="18" spans="1:12" ht="15" customHeight="1" x14ac:dyDescent="0.3">
      <c r="A18" s="29"/>
      <c r="B18" s="121" t="s">
        <v>28</v>
      </c>
      <c r="C18" s="122"/>
      <c r="D18" s="122"/>
      <c r="E18" s="122"/>
      <c r="F18" s="122"/>
      <c r="G18" s="122"/>
      <c r="H18" s="122"/>
      <c r="I18" s="122"/>
      <c r="J18" s="122"/>
      <c r="K18" s="122"/>
      <c r="L18" s="31"/>
    </row>
    <row r="19" spans="1:12" ht="27.75" customHeight="1" x14ac:dyDescent="0.3">
      <c r="A19" s="29"/>
      <c r="B19" s="54"/>
      <c r="C19" s="134" t="s">
        <v>6</v>
      </c>
      <c r="D19" s="134"/>
      <c r="E19" s="134" t="s">
        <v>7</v>
      </c>
      <c r="F19" s="134"/>
      <c r="G19" s="134"/>
      <c r="H19" s="134"/>
      <c r="I19" s="134"/>
      <c r="J19" s="134"/>
      <c r="K19" s="134"/>
      <c r="L19" s="31"/>
    </row>
    <row r="20" spans="1:12" ht="27.75" customHeight="1" x14ac:dyDescent="0.3">
      <c r="A20" s="29"/>
      <c r="B20" s="54"/>
      <c r="C20" s="134" t="s">
        <v>8</v>
      </c>
      <c r="D20" s="134"/>
      <c r="E20" s="134" t="s">
        <v>9</v>
      </c>
      <c r="F20" s="134"/>
      <c r="G20" s="134"/>
      <c r="H20" s="134"/>
      <c r="I20" s="134"/>
      <c r="J20" s="134"/>
      <c r="K20" s="134"/>
      <c r="L20" s="31"/>
    </row>
    <row r="21" spans="1:12" ht="21.75" customHeight="1" x14ac:dyDescent="0.3">
      <c r="A21" s="29"/>
      <c r="B21" s="135" t="s">
        <v>29</v>
      </c>
      <c r="C21" s="136"/>
      <c r="D21" s="136"/>
      <c r="E21" s="136"/>
      <c r="F21" s="136"/>
      <c r="G21" s="136"/>
      <c r="H21" s="136"/>
      <c r="I21" s="136"/>
      <c r="J21" s="136"/>
      <c r="K21" s="136"/>
      <c r="L21" s="31"/>
    </row>
    <row r="22" spans="1:12" ht="18" customHeight="1" x14ac:dyDescent="0.3">
      <c r="A22" s="29"/>
      <c r="B22" s="121" t="s">
        <v>82</v>
      </c>
      <c r="C22" s="122"/>
      <c r="D22" s="122"/>
      <c r="E22" s="122"/>
      <c r="F22" s="122"/>
      <c r="G22" s="122"/>
      <c r="H22" s="122"/>
      <c r="I22" s="122"/>
      <c r="J22" s="122"/>
      <c r="K22" s="122"/>
      <c r="L22" s="31"/>
    </row>
    <row r="23" spans="1:12" ht="11.25" customHeight="1" x14ac:dyDescent="0.3">
      <c r="A23" s="29"/>
      <c r="B23" s="187" t="s">
        <v>102</v>
      </c>
      <c r="C23" s="187"/>
      <c r="D23" s="187" t="s">
        <v>103</v>
      </c>
      <c r="E23" s="187"/>
      <c r="F23" s="187"/>
      <c r="G23" s="187"/>
      <c r="H23" s="187"/>
      <c r="I23" s="187"/>
      <c r="J23" s="187"/>
      <c r="K23" s="187"/>
    </row>
    <row r="24" spans="1:12" ht="15" customHeight="1" x14ac:dyDescent="0.3">
      <c r="A24" s="29"/>
      <c r="B24" s="187"/>
      <c r="C24" s="187"/>
      <c r="D24" s="188" t="s">
        <v>104</v>
      </c>
      <c r="E24" s="188" t="s">
        <v>105</v>
      </c>
      <c r="F24" s="188" t="s">
        <v>106</v>
      </c>
      <c r="G24" s="188" t="s">
        <v>107</v>
      </c>
      <c r="H24" s="188" t="s">
        <v>108</v>
      </c>
      <c r="I24" s="188" t="s">
        <v>109</v>
      </c>
      <c r="J24" s="188" t="s">
        <v>110</v>
      </c>
      <c r="K24" s="188" t="s">
        <v>111</v>
      </c>
    </row>
    <row r="25" spans="1:12" ht="13.5" customHeight="1" x14ac:dyDescent="0.3">
      <c r="A25" s="29"/>
      <c r="B25" s="189" t="s">
        <v>93</v>
      </c>
      <c r="C25" s="189"/>
      <c r="D25" s="190" t="s">
        <v>5</v>
      </c>
      <c r="E25" s="190"/>
      <c r="F25" s="190"/>
      <c r="G25" s="190"/>
      <c r="H25" s="190"/>
      <c r="I25" s="190"/>
      <c r="J25" s="190"/>
      <c r="K25" s="190"/>
    </row>
    <row r="26" spans="1:12" ht="13.5" customHeight="1" x14ac:dyDescent="0.3">
      <c r="A26" s="29"/>
      <c r="B26" s="189" t="s">
        <v>94</v>
      </c>
      <c r="C26" s="189"/>
      <c r="D26" s="190" t="s">
        <v>5</v>
      </c>
      <c r="E26" s="190" t="s">
        <v>5</v>
      </c>
      <c r="F26" s="190" t="s">
        <v>5</v>
      </c>
      <c r="G26" s="190" t="s">
        <v>5</v>
      </c>
      <c r="H26" s="190"/>
      <c r="I26" s="190" t="s">
        <v>5</v>
      </c>
      <c r="J26" s="190" t="s">
        <v>5</v>
      </c>
      <c r="K26" s="190" t="s">
        <v>5</v>
      </c>
    </row>
    <row r="27" spans="1:12" ht="13.5" customHeight="1" x14ac:dyDescent="0.3">
      <c r="A27" s="29"/>
      <c r="B27" s="189" t="s">
        <v>95</v>
      </c>
      <c r="C27" s="189"/>
      <c r="D27" s="190" t="s">
        <v>5</v>
      </c>
      <c r="E27" s="190" t="s">
        <v>5</v>
      </c>
      <c r="F27" s="190" t="s">
        <v>5</v>
      </c>
      <c r="G27" s="190" t="s">
        <v>5</v>
      </c>
      <c r="H27" s="190" t="s">
        <v>5</v>
      </c>
      <c r="I27" s="190" t="s">
        <v>5</v>
      </c>
      <c r="J27" s="190" t="s">
        <v>5</v>
      </c>
      <c r="K27" s="190" t="s">
        <v>5</v>
      </c>
    </row>
    <row r="28" spans="1:12" ht="13.5" customHeight="1" x14ac:dyDescent="0.3">
      <c r="A28" s="29"/>
      <c r="B28" s="189" t="s">
        <v>96</v>
      </c>
      <c r="C28" s="189"/>
      <c r="D28" s="190"/>
      <c r="E28" s="190" t="s">
        <v>5</v>
      </c>
      <c r="F28" s="190"/>
      <c r="G28" s="190" t="s">
        <v>5</v>
      </c>
      <c r="H28" s="190"/>
      <c r="I28" s="190" t="s">
        <v>5</v>
      </c>
      <c r="J28" s="190" t="s">
        <v>5</v>
      </c>
      <c r="K28" s="190" t="s">
        <v>5</v>
      </c>
    </row>
    <row r="29" spans="1:12" ht="13.5" customHeight="1" x14ac:dyDescent="0.3">
      <c r="A29" s="29"/>
      <c r="B29" s="189" t="s">
        <v>97</v>
      </c>
      <c r="C29" s="189"/>
      <c r="D29" s="190"/>
      <c r="E29" s="190" t="s">
        <v>5</v>
      </c>
      <c r="F29" s="190" t="s">
        <v>5</v>
      </c>
      <c r="G29" s="190" t="s">
        <v>5</v>
      </c>
      <c r="H29" s="190"/>
      <c r="I29" s="190" t="s">
        <v>5</v>
      </c>
      <c r="J29" s="190" t="s">
        <v>5</v>
      </c>
      <c r="K29" s="190" t="s">
        <v>5</v>
      </c>
    </row>
    <row r="30" spans="1:12" ht="13.5" customHeight="1" x14ac:dyDescent="0.3">
      <c r="A30" s="29"/>
      <c r="B30" s="189" t="s">
        <v>112</v>
      </c>
      <c r="C30" s="189"/>
      <c r="D30" s="190"/>
      <c r="E30" s="190" t="s">
        <v>5</v>
      </c>
      <c r="F30" s="190" t="s">
        <v>5</v>
      </c>
      <c r="G30" s="190" t="s">
        <v>5</v>
      </c>
      <c r="H30" s="190"/>
      <c r="I30" s="190" t="s">
        <v>5</v>
      </c>
      <c r="J30" s="190" t="s">
        <v>5</v>
      </c>
      <c r="K30" s="190" t="s">
        <v>5</v>
      </c>
    </row>
    <row r="31" spans="1:12" ht="5.25" customHeigh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31"/>
    </row>
    <row r="32" spans="1:12" ht="35.25" customHeight="1" x14ac:dyDescent="0.3">
      <c r="A32" s="29"/>
      <c r="B32" s="191" t="s">
        <v>30</v>
      </c>
      <c r="C32" s="191" t="s">
        <v>31</v>
      </c>
      <c r="D32" s="192" t="s">
        <v>32</v>
      </c>
      <c r="E32" s="192"/>
      <c r="F32" s="191" t="s">
        <v>19</v>
      </c>
      <c r="G32" s="193" t="s">
        <v>0</v>
      </c>
      <c r="H32" s="194"/>
      <c r="I32" s="191" t="s">
        <v>101</v>
      </c>
      <c r="J32" s="191" t="s">
        <v>35</v>
      </c>
      <c r="K32" s="191" t="s">
        <v>33</v>
      </c>
      <c r="L32" s="31"/>
    </row>
    <row r="33" spans="1:12" ht="26.25" customHeight="1" x14ac:dyDescent="0.3">
      <c r="A33" s="29"/>
      <c r="B33" s="104"/>
      <c r="C33" s="104"/>
      <c r="D33" s="131"/>
      <c r="E33" s="132"/>
      <c r="F33" s="104"/>
      <c r="G33" s="131"/>
      <c r="H33" s="132"/>
      <c r="I33" s="105"/>
      <c r="J33" s="106"/>
      <c r="K33" s="106"/>
      <c r="L33" s="31"/>
    </row>
    <row r="34" spans="1:12" ht="26.25" customHeight="1" x14ac:dyDescent="0.3">
      <c r="A34" s="29"/>
      <c r="B34" s="104"/>
      <c r="C34" s="104"/>
      <c r="D34" s="131"/>
      <c r="E34" s="132"/>
      <c r="F34" s="104"/>
      <c r="G34" s="131"/>
      <c r="H34" s="132"/>
      <c r="I34" s="105"/>
      <c r="J34" s="106"/>
      <c r="K34" s="106"/>
      <c r="L34" s="31"/>
    </row>
    <row r="35" spans="1:12" ht="26.25" customHeight="1" x14ac:dyDescent="0.3">
      <c r="A35" s="29"/>
      <c r="B35" s="104"/>
      <c r="C35" s="104"/>
      <c r="D35" s="131"/>
      <c r="E35" s="132"/>
      <c r="F35" s="104"/>
      <c r="G35" s="131"/>
      <c r="H35" s="132"/>
      <c r="I35" s="105"/>
      <c r="J35" s="106"/>
      <c r="K35" s="106"/>
      <c r="L35" s="31"/>
    </row>
    <row r="36" spans="1:12" ht="26.25" customHeight="1" x14ac:dyDescent="0.3">
      <c r="A36" s="29"/>
      <c r="B36" s="104"/>
      <c r="C36" s="104"/>
      <c r="D36" s="131"/>
      <c r="E36" s="132"/>
      <c r="F36" s="104"/>
      <c r="G36" s="131"/>
      <c r="H36" s="132"/>
      <c r="I36" s="105"/>
      <c r="J36" s="106"/>
      <c r="K36" s="106"/>
      <c r="L36" s="31"/>
    </row>
    <row r="37" spans="1:12" ht="26.25" customHeight="1" x14ac:dyDescent="0.3">
      <c r="A37" s="29"/>
      <c r="B37" s="104"/>
      <c r="C37" s="104"/>
      <c r="D37" s="131"/>
      <c r="E37" s="132"/>
      <c r="F37" s="104"/>
      <c r="G37" s="131"/>
      <c r="H37" s="132"/>
      <c r="I37" s="105"/>
      <c r="J37" s="106"/>
      <c r="K37" s="106"/>
      <c r="L37" s="31"/>
    </row>
    <row r="38" spans="1:12" ht="26.25" customHeight="1" x14ac:dyDescent="0.3">
      <c r="A38" s="29"/>
      <c r="B38" s="104"/>
      <c r="C38" s="104"/>
      <c r="D38" s="131"/>
      <c r="E38" s="132"/>
      <c r="F38" s="104"/>
      <c r="G38" s="131"/>
      <c r="H38" s="132"/>
      <c r="I38" s="105"/>
      <c r="J38" s="106"/>
      <c r="K38" s="106"/>
      <c r="L38" s="31"/>
    </row>
    <row r="39" spans="1:12" ht="26.25" customHeight="1" x14ac:dyDescent="0.3">
      <c r="A39" s="29"/>
      <c r="B39" s="104"/>
      <c r="C39" s="104"/>
      <c r="D39" s="131"/>
      <c r="E39" s="132"/>
      <c r="F39" s="104"/>
      <c r="G39" s="131"/>
      <c r="H39" s="132"/>
      <c r="I39" s="105"/>
      <c r="J39" s="106"/>
      <c r="K39" s="106"/>
      <c r="L39" s="31"/>
    </row>
    <row r="40" spans="1:12" ht="23.65" customHeight="1" x14ac:dyDescent="0.3">
      <c r="A40" s="29"/>
      <c r="B40" s="124" t="s">
        <v>34</v>
      </c>
      <c r="C40" s="125"/>
      <c r="D40" s="125"/>
      <c r="E40" s="125"/>
      <c r="F40" s="125"/>
      <c r="G40" s="125"/>
      <c r="H40" s="125"/>
      <c r="I40" s="125"/>
      <c r="J40" s="107">
        <f>SUM(J33:J39)</f>
        <v>0</v>
      </c>
      <c r="K40" s="107">
        <f>SUM(K33:K39)</f>
        <v>0</v>
      </c>
      <c r="L40" s="31"/>
    </row>
    <row r="41" spans="1:12" ht="8.25" customHeight="1" x14ac:dyDescent="0.3">
      <c r="A41" s="29"/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29"/>
    </row>
    <row r="42" spans="1:12" ht="18" customHeight="1" x14ac:dyDescent="0.3">
      <c r="A42" s="29"/>
      <c r="B42" s="128" t="s">
        <v>113</v>
      </c>
      <c r="C42" s="129"/>
      <c r="D42" s="129"/>
      <c r="E42" s="129"/>
      <c r="F42" s="129"/>
      <c r="G42" s="129"/>
      <c r="H42" s="129"/>
      <c r="I42" s="129"/>
      <c r="J42" s="129"/>
      <c r="K42" s="129"/>
      <c r="L42" s="31"/>
    </row>
    <row r="43" spans="1:12" ht="25.15" customHeight="1" x14ac:dyDescent="0.3">
      <c r="A43" s="29"/>
      <c r="B43" s="130" t="s">
        <v>114</v>
      </c>
      <c r="C43" s="130"/>
      <c r="D43" s="130"/>
      <c r="E43" s="130"/>
      <c r="F43" s="130"/>
      <c r="G43" s="130"/>
      <c r="H43" s="130"/>
      <c r="I43" s="130"/>
      <c r="J43" s="130"/>
      <c r="K43" s="130"/>
      <c r="L43" s="31"/>
    </row>
  </sheetData>
  <sheetProtection algorithmName="SHA-512" hashValue="CFYBboBfAOKl9nkmbKa5ZVckAX3tCoE6uFkSyNXELFTyHPX11SIfLZ6qHKvPL5oPNFgbnLOHPMNBjxAY/ZUISw==" saltValue="Wftz9CxZII9pPLLJn9heOA==" spinCount="100000" sheet="1" objects="1" scenarios="1"/>
  <mergeCells count="60">
    <mergeCell ref="G38:H38"/>
    <mergeCell ref="D39:E39"/>
    <mergeCell ref="G39:H39"/>
    <mergeCell ref="D35:E35"/>
    <mergeCell ref="G35:H35"/>
    <mergeCell ref="D36:E36"/>
    <mergeCell ref="G36:H36"/>
    <mergeCell ref="D37:E37"/>
    <mergeCell ref="G37:H37"/>
    <mergeCell ref="B21:K21"/>
    <mergeCell ref="B17:K17"/>
    <mergeCell ref="B18:K18"/>
    <mergeCell ref="D15:H15"/>
    <mergeCell ref="J15:K15"/>
    <mergeCell ref="B16:C16"/>
    <mergeCell ref="C20:D20"/>
    <mergeCell ref="C19:D19"/>
    <mergeCell ref="B13:K13"/>
    <mergeCell ref="B14:C14"/>
    <mergeCell ref="D14:K14"/>
    <mergeCell ref="E19:K19"/>
    <mergeCell ref="E20:K20"/>
    <mergeCell ref="B12:C12"/>
    <mergeCell ref="D12:K12"/>
    <mergeCell ref="B11:C11"/>
    <mergeCell ref="D10:H10"/>
    <mergeCell ref="J10:K10"/>
    <mergeCell ref="B10:C10"/>
    <mergeCell ref="B40:I40"/>
    <mergeCell ref="B41:K41"/>
    <mergeCell ref="B22:K22"/>
    <mergeCell ref="B42:K42"/>
    <mergeCell ref="B43:K43"/>
    <mergeCell ref="B27:C27"/>
    <mergeCell ref="B28:C28"/>
    <mergeCell ref="B29:C29"/>
    <mergeCell ref="B30:C30"/>
    <mergeCell ref="D32:E32"/>
    <mergeCell ref="D33:E33"/>
    <mergeCell ref="G32:H32"/>
    <mergeCell ref="G33:H33"/>
    <mergeCell ref="D34:E34"/>
    <mergeCell ref="G34:H34"/>
    <mergeCell ref="D38:E38"/>
    <mergeCell ref="D2:K3"/>
    <mergeCell ref="B25:C25"/>
    <mergeCell ref="D23:K23"/>
    <mergeCell ref="B23:C24"/>
    <mergeCell ref="B26:C26"/>
    <mergeCell ref="B8:C8"/>
    <mergeCell ref="D8:K8"/>
    <mergeCell ref="B9:C9"/>
    <mergeCell ref="D9:H9"/>
    <mergeCell ref="J9:K9"/>
    <mergeCell ref="B7:K7"/>
    <mergeCell ref="D11:H11"/>
    <mergeCell ref="J11:K11"/>
    <mergeCell ref="B15:C15"/>
    <mergeCell ref="D16:H16"/>
    <mergeCell ref="J16:K16"/>
  </mergeCells>
  <printOptions horizontalCentered="1"/>
  <pageMargins left="0.23622047244094491" right="0.23622047244094491" top="0.74803149606299213" bottom="0.74803149606299213" header="0.31496062992125984" footer="0.31496062992125984"/>
  <pageSetup scale="50" fitToWidth="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LD!$C$3:$C$18</xm:f>
          </x14:formula1>
          <xm:sqref>B33:B39</xm:sqref>
        </x14:dataValidation>
        <x14:dataValidation type="list" allowBlank="1" showInputMessage="1" showErrorMessage="1" xr:uid="{00000000-0002-0000-0200-000001000000}">
          <x14:formula1>
            <xm:f>LD!#REF!</xm:f>
          </x14:formula1>
          <xm:sqref>J11:K11</xm:sqref>
        </x14:dataValidation>
        <x14:dataValidation type="list" allowBlank="1" showInputMessage="1" showErrorMessage="1" xr:uid="{00000000-0002-0000-0200-000002000000}">
          <x14:formula1>
            <xm:f>LD!$D$3:$D$4</xm:f>
          </x14:formula1>
          <xm:sqref>B19:B20</xm:sqref>
        </x14:dataValidation>
        <x14:dataValidation type="list" allowBlank="1" showInputMessage="1" showErrorMessage="1" xr:uid="{00000000-0002-0000-0200-000003000000}">
          <x14:formula1>
            <xm:f>LD!$P$3:$P$6</xm:f>
          </x14:formula1>
          <xm:sqref>G33:G39</xm:sqref>
        </x14:dataValidation>
        <x14:dataValidation type="list" allowBlank="1" showInputMessage="1" showErrorMessage="1" xr:uid="{00000000-0002-0000-0200-000004000000}">
          <x14:formula1>
            <xm:f>LD!$E$4:$E$7</xm:f>
          </x14:formula1>
          <xm:sqref>I33:I39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8"/>
  <sheetViews>
    <sheetView showGridLines="0" view="pageBreakPreview" topLeftCell="A25" zoomScaleNormal="100" zoomScaleSheetLayoutView="100" workbookViewId="0">
      <selection activeCell="M43" sqref="M43"/>
    </sheetView>
  </sheetViews>
  <sheetFormatPr baseColWidth="10" defaultColWidth="11.453125" defaultRowHeight="13" x14ac:dyDescent="0.3"/>
  <cols>
    <col min="1" max="1" width="1" style="17" customWidth="1"/>
    <col min="2" max="2" width="6.7265625" style="1" customWidth="1"/>
    <col min="3" max="3" width="11.1796875" style="1" customWidth="1"/>
    <col min="4" max="4" width="48" style="1" customWidth="1"/>
    <col min="5" max="5" width="10.26953125" style="1" customWidth="1"/>
    <col min="6" max="6" width="13.1796875" style="1" customWidth="1"/>
    <col min="7" max="7" width="12.7265625" style="1" customWidth="1"/>
    <col min="8" max="8" width="10.26953125" style="1" bestFit="1" customWidth="1"/>
    <col min="9" max="9" width="10.81640625" style="1" customWidth="1"/>
    <col min="10" max="10" width="0.7265625" style="1" customWidth="1"/>
    <col min="11" max="16" width="11.453125" style="1"/>
    <col min="17" max="17" width="12.81640625" style="1" customWidth="1"/>
    <col min="18" max="16384" width="11.453125" style="1"/>
  </cols>
  <sheetData>
    <row r="1" spans="1:10" ht="6.75" customHeight="1" thickBot="1" x14ac:dyDescent="0.35">
      <c r="A1" s="15"/>
      <c r="B1" s="18"/>
      <c r="C1" s="18"/>
      <c r="D1" s="17"/>
      <c r="E1" s="18"/>
      <c r="F1" s="18"/>
      <c r="G1" s="18"/>
      <c r="H1" s="18"/>
      <c r="I1" s="18"/>
      <c r="J1" s="19"/>
    </row>
    <row r="2" spans="1:10" ht="12.75" customHeight="1" x14ac:dyDescent="0.3">
      <c r="A2" s="10"/>
      <c r="B2" s="17"/>
      <c r="C2" s="17"/>
      <c r="D2" s="145" t="s">
        <v>37</v>
      </c>
      <c r="E2" s="146"/>
      <c r="F2" s="146"/>
      <c r="G2" s="146"/>
      <c r="H2" s="146"/>
      <c r="I2" s="147"/>
      <c r="J2" s="19"/>
    </row>
    <row r="3" spans="1:10" ht="12.75" customHeight="1" thickBot="1" x14ac:dyDescent="0.35">
      <c r="A3" s="10"/>
      <c r="B3" s="17"/>
      <c r="C3" s="17"/>
      <c r="D3" s="148"/>
      <c r="E3" s="149"/>
      <c r="F3" s="149"/>
      <c r="G3" s="149"/>
      <c r="H3" s="149"/>
      <c r="I3" s="150"/>
      <c r="J3" s="19"/>
    </row>
    <row r="4" spans="1:10" ht="8.25" customHeight="1" x14ac:dyDescent="0.3">
      <c r="A4" s="10"/>
      <c r="B4" s="11"/>
      <c r="C4" s="11"/>
      <c r="D4" s="17"/>
      <c r="E4" s="20"/>
      <c r="F4" s="21"/>
      <c r="G4" s="21"/>
      <c r="H4" s="21"/>
      <c r="I4" s="22"/>
      <c r="J4" s="19"/>
    </row>
    <row r="5" spans="1:10" ht="13.15" customHeight="1" x14ac:dyDescent="0.3">
      <c r="A5" s="12"/>
      <c r="B5" s="12"/>
      <c r="C5" s="12"/>
      <c r="D5" s="67" t="s">
        <v>115</v>
      </c>
      <c r="E5" s="68"/>
      <c r="G5" s="44" t="s">
        <v>15</v>
      </c>
      <c r="H5" s="155">
        <f ca="1">TODAY()</f>
        <v>45308</v>
      </c>
      <c r="I5" s="155"/>
      <c r="J5" s="19"/>
    </row>
    <row r="6" spans="1:10" x14ac:dyDescent="0.3">
      <c r="A6" s="12"/>
      <c r="B6" s="12"/>
      <c r="C6" s="12"/>
      <c r="D6" s="32"/>
      <c r="E6" s="12"/>
      <c r="G6" s="65" t="s">
        <v>38</v>
      </c>
      <c r="H6" s="66" t="s">
        <v>77</v>
      </c>
      <c r="J6" s="19"/>
    </row>
    <row r="7" spans="1:10" ht="6" customHeight="1" x14ac:dyDescent="0.3">
      <c r="A7" s="12"/>
      <c r="B7" s="12"/>
      <c r="C7" s="12"/>
      <c r="D7" s="12"/>
      <c r="E7" s="12"/>
      <c r="F7" s="13"/>
      <c r="G7" s="13"/>
      <c r="H7" s="13"/>
      <c r="I7" s="14"/>
      <c r="J7" s="19"/>
    </row>
    <row r="8" spans="1:10" s="30" customFormat="1" ht="21" customHeight="1" x14ac:dyDescent="0.3">
      <c r="A8" s="29"/>
      <c r="B8" s="121" t="s">
        <v>39</v>
      </c>
      <c r="C8" s="122"/>
      <c r="D8" s="122"/>
      <c r="E8" s="122"/>
      <c r="F8" s="121" t="s">
        <v>40</v>
      </c>
      <c r="G8" s="122"/>
      <c r="H8" s="122"/>
      <c r="I8" s="122"/>
      <c r="J8" s="31"/>
    </row>
    <row r="9" spans="1:10" s="30" customFormat="1" ht="19.149999999999999" customHeight="1" x14ac:dyDescent="0.3">
      <c r="A9" s="29"/>
      <c r="B9" s="118" t="s">
        <v>17</v>
      </c>
      <c r="C9" s="119"/>
      <c r="D9" s="151">
        <f>'Formulario Clientes'!D8:K8</f>
        <v>0</v>
      </c>
      <c r="E9" s="151"/>
      <c r="F9" s="119" t="s">
        <v>25</v>
      </c>
      <c r="G9" s="119"/>
      <c r="H9" s="151">
        <f>'Formulario Clientes'!D14</f>
        <v>0</v>
      </c>
      <c r="I9" s="151"/>
      <c r="J9" s="31"/>
    </row>
    <row r="10" spans="1:10" s="30" customFormat="1" ht="19.149999999999999" customHeight="1" x14ac:dyDescent="0.3">
      <c r="A10" s="29"/>
      <c r="B10" s="118" t="s">
        <v>26</v>
      </c>
      <c r="C10" s="119"/>
      <c r="D10" s="151">
        <f>'Formulario Clientes'!D10:H10</f>
        <v>0</v>
      </c>
      <c r="E10" s="151"/>
      <c r="F10" s="119" t="s">
        <v>41</v>
      </c>
      <c r="G10" s="119"/>
      <c r="H10" s="151">
        <f>'Formulario Clientes'!D15</f>
        <v>0</v>
      </c>
      <c r="I10" s="151"/>
      <c r="J10" s="31"/>
    </row>
    <row r="11" spans="1:10" s="30" customFormat="1" ht="24.65" customHeight="1" x14ac:dyDescent="0.3">
      <c r="A11" s="29"/>
      <c r="B11" s="118" t="s">
        <v>18</v>
      </c>
      <c r="C11" s="119"/>
      <c r="D11" s="151">
        <f>'Formulario Clientes'!D9:H9</f>
        <v>0</v>
      </c>
      <c r="E11" s="151"/>
      <c r="F11" s="119" t="s">
        <v>27</v>
      </c>
      <c r="G11" s="119"/>
      <c r="H11" s="151">
        <f>'Formulario Clientes'!D16</f>
        <v>0</v>
      </c>
      <c r="I11" s="151"/>
      <c r="J11" s="31"/>
    </row>
    <row r="12" spans="1:10" s="30" customFormat="1" ht="19.149999999999999" customHeight="1" x14ac:dyDescent="0.3">
      <c r="A12" s="29"/>
      <c r="B12" s="118" t="s">
        <v>19</v>
      </c>
      <c r="C12" s="119"/>
      <c r="D12" s="151">
        <f>'Formulario Clientes'!J9</f>
        <v>0</v>
      </c>
      <c r="E12" s="151"/>
      <c r="F12" s="119" t="s">
        <v>22</v>
      </c>
      <c r="G12" s="119"/>
      <c r="H12" s="151">
        <f>'Formulario Clientes'!J15</f>
        <v>0</v>
      </c>
      <c r="I12" s="151"/>
      <c r="J12" s="31"/>
    </row>
    <row r="13" spans="1:10" s="30" customFormat="1" ht="19.149999999999999" customHeight="1" x14ac:dyDescent="0.3">
      <c r="A13" s="29"/>
      <c r="B13" s="118" t="s">
        <v>23</v>
      </c>
      <c r="C13" s="119"/>
      <c r="D13" s="151">
        <f>'Formulario Clientes'!D12:K12</f>
        <v>0</v>
      </c>
      <c r="E13" s="151"/>
      <c r="F13" s="119" t="s">
        <v>21</v>
      </c>
      <c r="G13" s="119"/>
      <c r="H13" s="151">
        <f>'Formulario Clientes'!J16</f>
        <v>0</v>
      </c>
      <c r="I13" s="151"/>
      <c r="J13" s="31"/>
    </row>
    <row r="14" spans="1:10" s="30" customFormat="1" ht="6" customHeight="1" x14ac:dyDescent="0.3">
      <c r="A14" s="29"/>
      <c r="B14" s="34"/>
      <c r="C14" s="34"/>
      <c r="D14" s="35"/>
      <c r="E14" s="35"/>
      <c r="F14" s="33"/>
      <c r="G14" s="34"/>
      <c r="H14" s="34"/>
      <c r="I14" s="35"/>
      <c r="J14" s="31"/>
    </row>
    <row r="15" spans="1:10" s="37" customFormat="1" ht="21" customHeight="1" x14ac:dyDescent="0.3">
      <c r="A15" s="36"/>
      <c r="B15" s="121" t="s">
        <v>42</v>
      </c>
      <c r="C15" s="122"/>
      <c r="D15" s="122"/>
      <c r="E15" s="122"/>
      <c r="F15" s="122"/>
      <c r="G15" s="122"/>
      <c r="H15" s="122"/>
      <c r="I15" s="122"/>
    </row>
    <row r="16" spans="1:10" s="37" customFormat="1" ht="18.75" customHeight="1" x14ac:dyDescent="0.3">
      <c r="A16" s="36"/>
      <c r="B16" s="118" t="s">
        <v>43</v>
      </c>
      <c r="C16" s="119"/>
      <c r="D16" s="154" t="s">
        <v>44</v>
      </c>
      <c r="E16" s="154"/>
      <c r="F16" s="119" t="s">
        <v>45</v>
      </c>
      <c r="G16" s="119"/>
      <c r="H16" s="152" t="s">
        <v>46</v>
      </c>
      <c r="I16" s="152"/>
    </row>
    <row r="17" spans="1:10" s="37" customFormat="1" ht="18.75" customHeight="1" x14ac:dyDescent="0.3">
      <c r="A17" s="36"/>
      <c r="B17" s="118" t="s">
        <v>26</v>
      </c>
      <c r="C17" s="119"/>
      <c r="D17" s="154" t="s">
        <v>47</v>
      </c>
      <c r="E17" s="154"/>
      <c r="F17" s="119" t="s">
        <v>48</v>
      </c>
      <c r="G17" s="119"/>
      <c r="H17" s="152">
        <v>970110232</v>
      </c>
      <c r="I17" s="152"/>
    </row>
    <row r="18" spans="1:10" s="37" customFormat="1" ht="18.75" customHeight="1" x14ac:dyDescent="0.3">
      <c r="A18" s="36"/>
      <c r="B18" s="118" t="s">
        <v>18</v>
      </c>
      <c r="C18" s="119"/>
      <c r="D18" s="154" t="s">
        <v>49</v>
      </c>
      <c r="E18" s="154"/>
      <c r="F18" s="119" t="s">
        <v>22</v>
      </c>
      <c r="G18" s="119"/>
      <c r="H18" s="153" t="s">
        <v>78</v>
      </c>
      <c r="I18" s="152"/>
    </row>
    <row r="19" spans="1:10" s="37" customFormat="1" ht="18.75" customHeight="1" x14ac:dyDescent="0.3">
      <c r="A19" s="36"/>
      <c r="B19" s="118" t="s">
        <v>69</v>
      </c>
      <c r="C19" s="119"/>
      <c r="D19" s="169">
        <f>I34</f>
        <v>0</v>
      </c>
      <c r="E19" s="169"/>
      <c r="F19" s="119" t="s">
        <v>50</v>
      </c>
      <c r="G19" s="119"/>
      <c r="H19" s="152" t="s">
        <v>51</v>
      </c>
      <c r="I19" s="152"/>
    </row>
    <row r="20" spans="1:10" ht="25.15" customHeight="1" x14ac:dyDescent="0.3">
      <c r="A20" s="10"/>
      <c r="B20" s="166" t="s">
        <v>52</v>
      </c>
      <c r="C20" s="167"/>
      <c r="D20" s="167"/>
      <c r="E20" s="167"/>
      <c r="F20" s="167"/>
      <c r="G20" s="167"/>
      <c r="H20" s="167"/>
      <c r="I20" s="168"/>
      <c r="J20" s="4"/>
    </row>
    <row r="21" spans="1:10" ht="18.75" customHeight="1" x14ac:dyDescent="0.3">
      <c r="A21" s="83"/>
      <c r="B21" s="121" t="s">
        <v>116</v>
      </c>
      <c r="C21" s="122"/>
      <c r="D21" s="122"/>
      <c r="E21" s="122"/>
      <c r="F21" s="122"/>
      <c r="G21" s="122"/>
      <c r="H21" s="122"/>
      <c r="I21" s="122"/>
      <c r="J21" s="84"/>
    </row>
    <row r="22" spans="1:10" ht="15" customHeight="1" x14ac:dyDescent="0.3">
      <c r="A22" s="83"/>
      <c r="B22" s="174" t="s">
        <v>117</v>
      </c>
      <c r="C22" s="175"/>
      <c r="D22" s="86"/>
      <c r="E22" s="86"/>
      <c r="F22" s="86"/>
      <c r="G22" s="86"/>
      <c r="H22" s="86"/>
      <c r="I22" s="55" t="s">
        <v>119</v>
      </c>
      <c r="J22" s="84"/>
    </row>
    <row r="23" spans="1:10" ht="19.5" customHeight="1" x14ac:dyDescent="0.3">
      <c r="A23" s="83"/>
      <c r="B23" s="176" t="s">
        <v>118</v>
      </c>
      <c r="C23" s="177"/>
      <c r="D23" s="177"/>
      <c r="E23" s="177"/>
      <c r="F23" s="177"/>
      <c r="G23" s="177"/>
      <c r="H23" s="178"/>
      <c r="I23" s="85">
        <v>180990</v>
      </c>
      <c r="J23" s="84"/>
    </row>
    <row r="24" spans="1:10" ht="8.25" customHeight="1" x14ac:dyDescent="0.3">
      <c r="A24" s="83"/>
      <c r="B24" s="144"/>
      <c r="C24" s="144"/>
      <c r="D24" s="144"/>
      <c r="E24" s="144"/>
      <c r="F24" s="144"/>
      <c r="G24" s="144"/>
      <c r="H24" s="144"/>
      <c r="I24" s="144"/>
      <c r="J24" s="84"/>
    </row>
    <row r="25" spans="1:10" ht="18" customHeight="1" x14ac:dyDescent="0.3">
      <c r="A25" s="24"/>
      <c r="B25" s="121" t="s">
        <v>120</v>
      </c>
      <c r="C25" s="122"/>
      <c r="D25" s="122"/>
      <c r="E25" s="122"/>
      <c r="F25" s="122"/>
      <c r="G25" s="122"/>
      <c r="H25" s="122"/>
      <c r="I25" s="122"/>
      <c r="J25" s="4"/>
    </row>
    <row r="26" spans="1:10" s="82" customFormat="1" ht="24" customHeight="1" x14ac:dyDescent="0.3">
      <c r="A26" s="80"/>
      <c r="B26" s="69" t="s">
        <v>30</v>
      </c>
      <c r="C26" s="69" t="s">
        <v>31</v>
      </c>
      <c r="D26" s="69" t="s">
        <v>18</v>
      </c>
      <c r="E26" s="55" t="s">
        <v>53</v>
      </c>
      <c r="F26" s="55" t="s">
        <v>73</v>
      </c>
      <c r="G26" s="55" t="s">
        <v>76</v>
      </c>
      <c r="H26" s="55" t="s">
        <v>75</v>
      </c>
      <c r="I26" s="55" t="s">
        <v>119</v>
      </c>
      <c r="J26" s="81"/>
    </row>
    <row r="27" spans="1:10" s="2" customFormat="1" x14ac:dyDescent="0.3">
      <c r="A27" s="16"/>
      <c r="B27" s="79">
        <f>'Formulario Clientes'!B33</f>
        <v>0</v>
      </c>
      <c r="C27" s="79">
        <f>'Formulario Clientes'!C33</f>
        <v>0</v>
      </c>
      <c r="D27" s="51">
        <f>'Formulario Clientes'!D33:E33</f>
        <v>0</v>
      </c>
      <c r="E27" s="46">
        <f>IF('Formulario Clientes'!I33="Alcohol",17490,IF('Formulario Clientes'!I33="Alcohol + 6 drogas",21490,IF('Formulario Clientes'!I33="5 drogas",26090,IF('Formulario Clientes'!I33="6 drogas",29490,0))))</f>
        <v>0</v>
      </c>
      <c r="F27" s="47">
        <f>'Formulario Clientes'!J33</f>
        <v>0</v>
      </c>
      <c r="G27" s="50">
        <f>IF('Formulario Clientes'!G33="RM (dentro de anillo Vespucio)",30000,IF('Formulario Clientes'!G33="Regiones",45000,IF('Formulario Clientes'!G33="RM (fuera de anillo Vespucio)",45000,IF('Formulario Clientes'!G33="Zonas extremas",70000,0))))</f>
        <v>0</v>
      </c>
      <c r="H27" s="45">
        <f>'Formulario Clientes'!K33</f>
        <v>0</v>
      </c>
      <c r="I27" s="49">
        <f>(E27*F27)+(H27*G27)</f>
        <v>0</v>
      </c>
      <c r="J27" s="5"/>
    </row>
    <row r="28" spans="1:10" s="2" customFormat="1" x14ac:dyDescent="0.3">
      <c r="A28" s="16"/>
      <c r="B28" s="79">
        <f>'Formulario Clientes'!B34</f>
        <v>0</v>
      </c>
      <c r="C28" s="79">
        <f>'Formulario Clientes'!C34</f>
        <v>0</v>
      </c>
      <c r="D28" s="51">
        <f>'Formulario Clientes'!D34:E34</f>
        <v>0</v>
      </c>
      <c r="E28" s="46">
        <f>IF('Formulario Clientes'!I34="Alcohol",17490,IF('Formulario Clientes'!I34="Alcohol + 6 drogas",21490,IF('Formulario Clientes'!I34="5 drogas",26090,IF('Formulario Clientes'!I34="6 drogas",29490,0))))</f>
        <v>0</v>
      </c>
      <c r="F28" s="47">
        <f>'Formulario Clientes'!J34</f>
        <v>0</v>
      </c>
      <c r="G28" s="50">
        <f>IF('Formulario Clientes'!G34="RM (dentro de anillo Vespucio)",30000,IF('Formulario Clientes'!G34="Regiones",45000,IF('Formulario Clientes'!G34="RM (fuera de anillo Vespucio)",45000,IF('Formulario Clientes'!G34="Zonas extremas",70000,0))))</f>
        <v>0</v>
      </c>
      <c r="H28" s="45">
        <f>'Formulario Clientes'!K34</f>
        <v>0</v>
      </c>
      <c r="I28" s="49">
        <f t="shared" ref="I28:I33" si="0">(E28*F28)+(H28*G28)</f>
        <v>0</v>
      </c>
      <c r="J28" s="5"/>
    </row>
    <row r="29" spans="1:10" s="2" customFormat="1" x14ac:dyDescent="0.3">
      <c r="A29" s="16"/>
      <c r="B29" s="79">
        <f>'Formulario Clientes'!B35</f>
        <v>0</v>
      </c>
      <c r="C29" s="79">
        <f>'Formulario Clientes'!C35</f>
        <v>0</v>
      </c>
      <c r="D29" s="51">
        <f>'Formulario Clientes'!D35:E35</f>
        <v>0</v>
      </c>
      <c r="E29" s="46">
        <f>IF('Formulario Clientes'!I35="Alcohol",17490,IF('Formulario Clientes'!I35="Alcohol + 6 drogas",21490,IF('Formulario Clientes'!I35="5 drogas",26090,IF('Formulario Clientes'!I35="6 drogas",29490,0))))</f>
        <v>0</v>
      </c>
      <c r="F29" s="47">
        <f>'Formulario Clientes'!J35</f>
        <v>0</v>
      </c>
      <c r="G29" s="50">
        <f>IF('Formulario Clientes'!G35="RM (dentro de anillo Vespucio)",30000,IF('Formulario Clientes'!G35="Regiones",45000,IF('Formulario Clientes'!G35="RM (fuera de anillo Vespucio)",45000,IF('Formulario Clientes'!G35="Zonas extremas",70000,0))))</f>
        <v>0</v>
      </c>
      <c r="H29" s="45">
        <f>'Formulario Clientes'!K35</f>
        <v>0</v>
      </c>
      <c r="I29" s="49">
        <f t="shared" si="0"/>
        <v>0</v>
      </c>
      <c r="J29" s="5"/>
    </row>
    <row r="30" spans="1:10" s="2" customFormat="1" x14ac:dyDescent="0.3">
      <c r="A30" s="16"/>
      <c r="B30" s="79">
        <f>'Formulario Clientes'!B36</f>
        <v>0</v>
      </c>
      <c r="C30" s="79">
        <f>'Formulario Clientes'!C36</f>
        <v>0</v>
      </c>
      <c r="D30" s="51">
        <f>'Formulario Clientes'!D36:E36</f>
        <v>0</v>
      </c>
      <c r="E30" s="46">
        <f>IF('Formulario Clientes'!I36="Alcohol",17490,IF('Formulario Clientes'!I36="Alcohol + 6 drogas",21490,IF('Formulario Clientes'!I36="5 drogas",26090,IF('Formulario Clientes'!I36="6 drogas",29490,0))))</f>
        <v>0</v>
      </c>
      <c r="F30" s="47">
        <f>'Formulario Clientes'!J36</f>
        <v>0</v>
      </c>
      <c r="G30" s="50">
        <f>IF('Formulario Clientes'!G36="RM (dentro de anillo Vespucio)",30000,IF('Formulario Clientes'!G36="Regiones",45000,IF('Formulario Clientes'!G36="RM (fuera de anillo Vespucio)",45000,IF('Formulario Clientes'!G36="Zonas extremas",70000,0))))</f>
        <v>0</v>
      </c>
      <c r="H30" s="45">
        <f>'Formulario Clientes'!K36</f>
        <v>0</v>
      </c>
      <c r="I30" s="49">
        <f t="shared" si="0"/>
        <v>0</v>
      </c>
      <c r="J30" s="5"/>
    </row>
    <row r="31" spans="1:10" s="2" customFormat="1" x14ac:dyDescent="0.3">
      <c r="A31" s="16"/>
      <c r="B31" s="79">
        <f>'Formulario Clientes'!B37</f>
        <v>0</v>
      </c>
      <c r="C31" s="79">
        <f>'Formulario Clientes'!C37</f>
        <v>0</v>
      </c>
      <c r="D31" s="51">
        <f>'Formulario Clientes'!D37:E37</f>
        <v>0</v>
      </c>
      <c r="E31" s="46">
        <f>IF('Formulario Clientes'!I37="Alcohol",17490,IF('Formulario Clientes'!I37="Alcohol + 6 drogas",21490,IF('Formulario Clientes'!I37="5 drogas",26090,IF('Formulario Clientes'!I37="6 drogas",29490,0))))</f>
        <v>0</v>
      </c>
      <c r="F31" s="47">
        <f>'Formulario Clientes'!J37</f>
        <v>0</v>
      </c>
      <c r="G31" s="50">
        <f>IF('Formulario Clientes'!G37="RM (dentro de anillo Vespucio)",30000,IF('Formulario Clientes'!G37="Regiones",45000,IF('Formulario Clientes'!G37="RM (fuera de anillo Vespucio)",45000,IF('Formulario Clientes'!G37="Zonas extremas",70000,0))))</f>
        <v>0</v>
      </c>
      <c r="H31" s="45">
        <f>'Formulario Clientes'!K37</f>
        <v>0</v>
      </c>
      <c r="I31" s="49">
        <f t="shared" si="0"/>
        <v>0</v>
      </c>
      <c r="J31" s="5"/>
    </row>
    <row r="32" spans="1:10" s="2" customFormat="1" x14ac:dyDescent="0.3">
      <c r="A32" s="16"/>
      <c r="B32" s="79">
        <f>'Formulario Clientes'!B38</f>
        <v>0</v>
      </c>
      <c r="C32" s="79">
        <f>'Formulario Clientes'!C38</f>
        <v>0</v>
      </c>
      <c r="D32" s="51">
        <f>'Formulario Clientes'!D38:E38</f>
        <v>0</v>
      </c>
      <c r="E32" s="46">
        <f>IF('Formulario Clientes'!I38="Alcohol",17490,IF('Formulario Clientes'!I38="Alcohol + 6 drogas",21490,IF('Formulario Clientes'!I38="5 drogas",26090,IF('Formulario Clientes'!I38="6 drogas",29490,0))))</f>
        <v>0</v>
      </c>
      <c r="F32" s="47">
        <f>'Formulario Clientes'!J38</f>
        <v>0</v>
      </c>
      <c r="G32" s="50">
        <f>IF('Formulario Clientes'!G38="RM (dentro de anillo Vespucio)",30000,IF('Formulario Clientes'!G38="Regiones",45000,IF('Formulario Clientes'!G38="RM (fuera de anillo Vespucio)",45000,IF('Formulario Clientes'!G38="Zonas extremas",70000,0))))</f>
        <v>0</v>
      </c>
      <c r="H32" s="45">
        <f>'Formulario Clientes'!K38</f>
        <v>0</v>
      </c>
      <c r="I32" s="49">
        <f t="shared" si="0"/>
        <v>0</v>
      </c>
      <c r="J32" s="5"/>
    </row>
    <row r="33" spans="1:256" s="2" customFormat="1" x14ac:dyDescent="0.3">
      <c r="A33" s="16"/>
      <c r="B33" s="79">
        <f>'Formulario Clientes'!B39</f>
        <v>0</v>
      </c>
      <c r="C33" s="79">
        <f>'Formulario Clientes'!C39</f>
        <v>0</v>
      </c>
      <c r="D33" s="51">
        <f>'Formulario Clientes'!D39:E39</f>
        <v>0</v>
      </c>
      <c r="E33" s="46">
        <f>IF('Formulario Clientes'!I39="Alcohol",17490,IF('Formulario Clientes'!I39="Alcohol + 6 drogas",21490,IF('Formulario Clientes'!I39="5 drogas",26090,IF('Formulario Clientes'!I39="6 drogas",29490,0))))</f>
        <v>0</v>
      </c>
      <c r="F33" s="47">
        <f>'Formulario Clientes'!J39</f>
        <v>0</v>
      </c>
      <c r="G33" s="50">
        <f>IF('Formulario Clientes'!G39="RM (dentro de anillo Vespucio)",30000,IF('Formulario Clientes'!G39="Regiones",45000,IF('Formulario Clientes'!G39="RM (fuera de anillo Vespucio)",45000,IF('Formulario Clientes'!G39="Zonas extremas",70000,0))))</f>
        <v>0</v>
      </c>
      <c r="H33" s="45">
        <f>'Formulario Clientes'!K39</f>
        <v>0</v>
      </c>
      <c r="I33" s="49">
        <f t="shared" si="0"/>
        <v>0</v>
      </c>
      <c r="J33" s="5"/>
    </row>
    <row r="34" spans="1:256" ht="25.5" customHeight="1" x14ac:dyDescent="0.3">
      <c r="A34" s="10"/>
      <c r="B34" s="172" t="s">
        <v>74</v>
      </c>
      <c r="C34" s="173"/>
      <c r="D34" s="173"/>
      <c r="E34" s="173"/>
      <c r="F34" s="173"/>
      <c r="G34" s="173"/>
      <c r="H34" s="173"/>
      <c r="I34" s="48">
        <f>SUM(I27:I33)</f>
        <v>0</v>
      </c>
      <c r="J34" s="4"/>
    </row>
    <row r="35" spans="1:256" s="2" customFormat="1" ht="18" customHeight="1" x14ac:dyDescent="0.3">
      <c r="A35" s="16"/>
      <c r="B35" s="170" t="s">
        <v>54</v>
      </c>
      <c r="C35" s="171"/>
      <c r="D35" s="171"/>
      <c r="E35" s="171"/>
      <c r="F35" s="171"/>
      <c r="G35" s="171"/>
      <c r="H35" s="171"/>
      <c r="I35" s="171"/>
      <c r="J35" s="5"/>
    </row>
    <row r="36" spans="1:256" s="2" customFormat="1" ht="10.9" customHeight="1" x14ac:dyDescent="0.3">
      <c r="A36" s="40"/>
      <c r="B36" s="41"/>
      <c r="C36" s="42"/>
      <c r="D36" s="42"/>
      <c r="E36" s="42"/>
      <c r="F36" s="42"/>
      <c r="G36" s="42"/>
      <c r="H36" s="42"/>
      <c r="I36" s="42"/>
      <c r="J36" s="5"/>
    </row>
    <row r="37" spans="1:256" ht="18" customHeight="1" x14ac:dyDescent="0.3">
      <c r="A37" s="24"/>
      <c r="B37" s="128" t="s">
        <v>113</v>
      </c>
      <c r="C37" s="129"/>
      <c r="D37" s="129"/>
      <c r="E37" s="129"/>
      <c r="F37" s="129"/>
      <c r="G37" s="129"/>
      <c r="H37" s="129"/>
      <c r="I37" s="129"/>
      <c r="J37" s="4"/>
    </row>
    <row r="38" spans="1:256" ht="24" customHeight="1" x14ac:dyDescent="0.3">
      <c r="A38" s="10"/>
      <c r="B38" s="179" t="s">
        <v>114</v>
      </c>
      <c r="C38" s="180"/>
      <c r="D38" s="180"/>
      <c r="E38" s="180"/>
      <c r="F38" s="180"/>
      <c r="G38" s="180"/>
      <c r="H38" s="180"/>
      <c r="I38" s="180"/>
      <c r="J38" s="25"/>
    </row>
    <row r="39" spans="1:256" ht="24" customHeight="1" x14ac:dyDescent="0.3">
      <c r="B39" s="181" t="s">
        <v>62</v>
      </c>
      <c r="C39" s="182"/>
      <c r="D39" s="182"/>
      <c r="E39" s="182"/>
      <c r="F39" s="182"/>
      <c r="G39" s="182"/>
      <c r="H39" s="183"/>
      <c r="I39" s="87" t="s">
        <v>119</v>
      </c>
      <c r="J39" s="17"/>
    </row>
    <row r="40" spans="1:256" s="2" customFormat="1" ht="22.5" customHeight="1" x14ac:dyDescent="0.3">
      <c r="A40" s="26"/>
      <c r="B40" s="165" t="s">
        <v>123</v>
      </c>
      <c r="C40" s="165"/>
      <c r="D40" s="165"/>
      <c r="E40" s="165"/>
      <c r="F40" s="165"/>
      <c r="G40" s="165"/>
      <c r="H40" s="165"/>
      <c r="I40" s="88">
        <v>290990</v>
      </c>
      <c r="J40" s="26"/>
      <c r="K40" s="52"/>
      <c r="L40" s="1"/>
      <c r="M40" s="1"/>
      <c r="N40" s="1"/>
    </row>
    <row r="41" spans="1:256" ht="33" customHeight="1" x14ac:dyDescent="0.3">
      <c r="A41" s="3"/>
      <c r="B41" s="143" t="s">
        <v>124</v>
      </c>
      <c r="C41" s="144"/>
      <c r="D41" s="144"/>
      <c r="E41" s="144"/>
      <c r="F41" s="144"/>
      <c r="G41" s="144"/>
      <c r="H41" s="144"/>
      <c r="I41" s="144"/>
      <c r="J41" s="27"/>
      <c r="K41" s="53"/>
      <c r="O41" s="27"/>
      <c r="P41" s="28"/>
      <c r="Q41" s="140" t="s">
        <v>36</v>
      </c>
      <c r="R41" s="141"/>
      <c r="S41" s="141"/>
      <c r="T41" s="141"/>
      <c r="U41" s="141"/>
      <c r="V41" s="141"/>
      <c r="W41" s="141"/>
      <c r="X41" s="142"/>
      <c r="Y41" s="140" t="s">
        <v>36</v>
      </c>
      <c r="Z41" s="141"/>
      <c r="AA41" s="141"/>
      <c r="AB41" s="141"/>
      <c r="AC41" s="141"/>
      <c r="AD41" s="141"/>
      <c r="AE41" s="141"/>
      <c r="AF41" s="142"/>
      <c r="AG41" s="140" t="s">
        <v>36</v>
      </c>
      <c r="AH41" s="141"/>
      <c r="AI41" s="141"/>
      <c r="AJ41" s="141"/>
      <c r="AK41" s="141"/>
      <c r="AL41" s="141"/>
      <c r="AM41" s="141"/>
      <c r="AN41" s="142"/>
      <c r="AO41" s="140" t="s">
        <v>36</v>
      </c>
      <c r="AP41" s="141"/>
      <c r="AQ41" s="141"/>
      <c r="AR41" s="141"/>
      <c r="AS41" s="141"/>
      <c r="AT41" s="141"/>
      <c r="AU41" s="141"/>
      <c r="AV41" s="142"/>
      <c r="AW41" s="140" t="s">
        <v>36</v>
      </c>
      <c r="AX41" s="141"/>
      <c r="AY41" s="141"/>
      <c r="AZ41" s="141"/>
      <c r="BA41" s="141"/>
      <c r="BB41" s="141"/>
      <c r="BC41" s="141"/>
      <c r="BD41" s="142"/>
      <c r="BE41" s="140" t="s">
        <v>36</v>
      </c>
      <c r="BF41" s="141"/>
      <c r="BG41" s="141"/>
      <c r="BH41" s="141"/>
      <c r="BI41" s="141"/>
      <c r="BJ41" s="141"/>
      <c r="BK41" s="141"/>
      <c r="BL41" s="142"/>
      <c r="BM41" s="140" t="s">
        <v>36</v>
      </c>
      <c r="BN41" s="141"/>
      <c r="BO41" s="141"/>
      <c r="BP41" s="141"/>
      <c r="BQ41" s="141"/>
      <c r="BR41" s="141"/>
      <c r="BS41" s="141"/>
      <c r="BT41" s="142"/>
      <c r="BU41" s="140" t="s">
        <v>36</v>
      </c>
      <c r="BV41" s="141"/>
      <c r="BW41" s="141"/>
      <c r="BX41" s="141"/>
      <c r="BY41" s="141"/>
      <c r="BZ41" s="141"/>
      <c r="CA41" s="141"/>
      <c r="CB41" s="142"/>
      <c r="CC41" s="140" t="s">
        <v>36</v>
      </c>
      <c r="CD41" s="141"/>
      <c r="CE41" s="141"/>
      <c r="CF41" s="141"/>
      <c r="CG41" s="141"/>
      <c r="CH41" s="141"/>
      <c r="CI41" s="141"/>
      <c r="CJ41" s="142"/>
      <c r="CK41" s="140" t="s">
        <v>36</v>
      </c>
      <c r="CL41" s="141"/>
      <c r="CM41" s="141"/>
      <c r="CN41" s="141"/>
      <c r="CO41" s="141"/>
      <c r="CP41" s="141"/>
      <c r="CQ41" s="141"/>
      <c r="CR41" s="142"/>
      <c r="CS41" s="140" t="s">
        <v>36</v>
      </c>
      <c r="CT41" s="141"/>
      <c r="CU41" s="141"/>
      <c r="CV41" s="141"/>
      <c r="CW41" s="141"/>
      <c r="CX41" s="141"/>
      <c r="CY41" s="141"/>
      <c r="CZ41" s="142"/>
      <c r="DA41" s="140" t="s">
        <v>36</v>
      </c>
      <c r="DB41" s="141"/>
      <c r="DC41" s="141"/>
      <c r="DD41" s="141"/>
      <c r="DE41" s="141"/>
      <c r="DF41" s="141"/>
      <c r="DG41" s="141"/>
      <c r="DH41" s="142"/>
      <c r="DI41" s="140" t="s">
        <v>36</v>
      </c>
      <c r="DJ41" s="141"/>
      <c r="DK41" s="141"/>
      <c r="DL41" s="141"/>
      <c r="DM41" s="141"/>
      <c r="DN41" s="141"/>
      <c r="DO41" s="141"/>
      <c r="DP41" s="142"/>
      <c r="DQ41" s="140" t="s">
        <v>36</v>
      </c>
      <c r="DR41" s="141"/>
      <c r="DS41" s="141"/>
      <c r="DT41" s="141"/>
      <c r="DU41" s="141"/>
      <c r="DV41" s="141"/>
      <c r="DW41" s="141"/>
      <c r="DX41" s="142"/>
      <c r="DY41" s="140" t="s">
        <v>36</v>
      </c>
      <c r="DZ41" s="141"/>
      <c r="EA41" s="141"/>
      <c r="EB41" s="141"/>
      <c r="EC41" s="141"/>
      <c r="ED41" s="141"/>
      <c r="EE41" s="141"/>
      <c r="EF41" s="142"/>
      <c r="EG41" s="140" t="s">
        <v>36</v>
      </c>
      <c r="EH41" s="141"/>
      <c r="EI41" s="141"/>
      <c r="EJ41" s="141"/>
      <c r="EK41" s="141"/>
      <c r="EL41" s="141"/>
      <c r="EM41" s="141"/>
      <c r="EN41" s="142"/>
      <c r="EO41" s="140" t="s">
        <v>36</v>
      </c>
      <c r="EP41" s="141"/>
      <c r="EQ41" s="141"/>
      <c r="ER41" s="141"/>
      <c r="ES41" s="141"/>
      <c r="ET41" s="141"/>
      <c r="EU41" s="141"/>
      <c r="EV41" s="142"/>
      <c r="EW41" s="140" t="s">
        <v>36</v>
      </c>
      <c r="EX41" s="141"/>
      <c r="EY41" s="141"/>
      <c r="EZ41" s="141"/>
      <c r="FA41" s="141"/>
      <c r="FB41" s="141"/>
      <c r="FC41" s="141"/>
      <c r="FD41" s="142"/>
      <c r="FE41" s="140" t="s">
        <v>36</v>
      </c>
      <c r="FF41" s="141"/>
      <c r="FG41" s="141"/>
      <c r="FH41" s="141"/>
      <c r="FI41" s="141"/>
      <c r="FJ41" s="141"/>
      <c r="FK41" s="141"/>
      <c r="FL41" s="142"/>
      <c r="FM41" s="140" t="s">
        <v>36</v>
      </c>
      <c r="FN41" s="141"/>
      <c r="FO41" s="141"/>
      <c r="FP41" s="141"/>
      <c r="FQ41" s="141"/>
      <c r="FR41" s="141"/>
      <c r="FS41" s="141"/>
      <c r="FT41" s="142"/>
      <c r="FU41" s="140" t="s">
        <v>36</v>
      </c>
      <c r="FV41" s="141"/>
      <c r="FW41" s="141"/>
      <c r="FX41" s="141"/>
      <c r="FY41" s="141"/>
      <c r="FZ41" s="141"/>
      <c r="GA41" s="141"/>
      <c r="GB41" s="142"/>
      <c r="GC41" s="140" t="s">
        <v>36</v>
      </c>
      <c r="GD41" s="141"/>
      <c r="GE41" s="141"/>
      <c r="GF41" s="141"/>
      <c r="GG41" s="141"/>
      <c r="GH41" s="141"/>
      <c r="GI41" s="141"/>
      <c r="GJ41" s="142"/>
      <c r="GK41" s="140" t="s">
        <v>36</v>
      </c>
      <c r="GL41" s="141"/>
      <c r="GM41" s="141"/>
      <c r="GN41" s="141"/>
      <c r="GO41" s="141"/>
      <c r="GP41" s="141"/>
      <c r="GQ41" s="141"/>
      <c r="GR41" s="142"/>
      <c r="GS41" s="140" t="s">
        <v>36</v>
      </c>
      <c r="GT41" s="141"/>
      <c r="GU41" s="141"/>
      <c r="GV41" s="141"/>
      <c r="GW41" s="141"/>
      <c r="GX41" s="141"/>
      <c r="GY41" s="141"/>
      <c r="GZ41" s="142"/>
      <c r="HA41" s="140" t="s">
        <v>36</v>
      </c>
      <c r="HB41" s="141"/>
      <c r="HC41" s="141"/>
      <c r="HD41" s="141"/>
      <c r="HE41" s="141"/>
      <c r="HF41" s="141"/>
      <c r="HG41" s="141"/>
      <c r="HH41" s="142"/>
      <c r="HI41" s="140" t="s">
        <v>36</v>
      </c>
      <c r="HJ41" s="141"/>
      <c r="HK41" s="141"/>
      <c r="HL41" s="141"/>
      <c r="HM41" s="141"/>
      <c r="HN41" s="141"/>
      <c r="HO41" s="141"/>
      <c r="HP41" s="142"/>
      <c r="HQ41" s="140" t="s">
        <v>36</v>
      </c>
      <c r="HR41" s="141"/>
      <c r="HS41" s="141"/>
      <c r="HT41" s="141"/>
      <c r="HU41" s="141"/>
      <c r="HV41" s="141"/>
      <c r="HW41" s="141"/>
      <c r="HX41" s="142"/>
      <c r="HY41" s="140" t="s">
        <v>36</v>
      </c>
      <c r="HZ41" s="141"/>
      <c r="IA41" s="141"/>
      <c r="IB41" s="141"/>
      <c r="IC41" s="141"/>
      <c r="ID41" s="141"/>
      <c r="IE41" s="141"/>
      <c r="IF41" s="142"/>
      <c r="IG41" s="140" t="s">
        <v>36</v>
      </c>
      <c r="IH41" s="141"/>
      <c r="II41" s="141"/>
      <c r="IJ41" s="141"/>
      <c r="IK41" s="141"/>
      <c r="IL41" s="141"/>
      <c r="IM41" s="141"/>
      <c r="IN41" s="142"/>
      <c r="IO41" s="140" t="s">
        <v>36</v>
      </c>
      <c r="IP41" s="141"/>
      <c r="IQ41" s="141"/>
      <c r="IR41" s="141"/>
      <c r="IS41" s="141"/>
      <c r="IT41" s="141"/>
      <c r="IU41" s="141"/>
      <c r="IV41" s="142"/>
    </row>
    <row r="42" spans="1:256" ht="15" customHeight="1" x14ac:dyDescent="0.3">
      <c r="A42" s="10"/>
      <c r="B42" s="159" t="s">
        <v>55</v>
      </c>
      <c r="C42" s="160"/>
      <c r="D42" s="160"/>
      <c r="E42" s="160"/>
      <c r="F42" s="160"/>
      <c r="G42" s="160"/>
      <c r="H42" s="160"/>
      <c r="I42" s="161"/>
      <c r="J42" s="4"/>
    </row>
    <row r="43" spans="1:256" s="8" customFormat="1" ht="23.15" customHeight="1" x14ac:dyDescent="0.3">
      <c r="A43" s="9"/>
      <c r="B43" s="162" t="s">
        <v>125</v>
      </c>
      <c r="C43" s="163"/>
      <c r="D43" s="163"/>
      <c r="E43" s="163"/>
      <c r="F43" s="163"/>
      <c r="G43" s="163"/>
      <c r="H43" s="163"/>
      <c r="I43" s="164"/>
      <c r="J43" s="6"/>
      <c r="K43" s="7"/>
      <c r="L43" s="7"/>
      <c r="M43" s="1"/>
      <c r="N43" s="7"/>
      <c r="O43" s="7"/>
      <c r="P43" s="7"/>
      <c r="Q43" s="7"/>
      <c r="R43" s="7"/>
      <c r="S43" s="7"/>
      <c r="T43" s="7"/>
    </row>
    <row r="44" spans="1:256" s="8" customFormat="1" ht="23.15" customHeight="1" x14ac:dyDescent="0.3">
      <c r="A44" s="9"/>
      <c r="B44" s="162" t="s">
        <v>79</v>
      </c>
      <c r="C44" s="163"/>
      <c r="D44" s="163"/>
      <c r="E44" s="163"/>
      <c r="F44" s="163"/>
      <c r="G44" s="163"/>
      <c r="H44" s="163"/>
      <c r="I44" s="164"/>
      <c r="J44" s="6"/>
      <c r="K44" s="7"/>
      <c r="L44" s="7"/>
      <c r="M44" s="1"/>
      <c r="N44" s="7"/>
      <c r="O44" s="7"/>
      <c r="P44" s="7"/>
      <c r="Q44" s="7"/>
      <c r="R44" s="7"/>
      <c r="S44" s="7"/>
      <c r="T44" s="7"/>
    </row>
    <row r="45" spans="1:256" s="8" customFormat="1" ht="25.5" customHeight="1" x14ac:dyDescent="0.3">
      <c r="A45" s="9"/>
      <c r="B45" s="162" t="s">
        <v>80</v>
      </c>
      <c r="C45" s="163"/>
      <c r="D45" s="163"/>
      <c r="E45" s="163"/>
      <c r="F45" s="163"/>
      <c r="G45" s="163"/>
      <c r="H45" s="163"/>
      <c r="I45" s="164"/>
      <c r="J45" s="6"/>
      <c r="K45" s="7"/>
      <c r="L45" s="7"/>
      <c r="M45" s="1"/>
      <c r="N45" s="7"/>
      <c r="O45" s="7"/>
      <c r="P45" s="7"/>
      <c r="Q45" s="7"/>
      <c r="R45" s="7"/>
      <c r="S45" s="7"/>
      <c r="T45" s="7"/>
    </row>
    <row r="46" spans="1:256" s="8" customFormat="1" ht="23.15" customHeight="1" x14ac:dyDescent="0.3">
      <c r="A46" s="9"/>
      <c r="B46" s="162" t="s">
        <v>56</v>
      </c>
      <c r="C46" s="163"/>
      <c r="D46" s="163"/>
      <c r="E46" s="163"/>
      <c r="F46" s="163"/>
      <c r="G46" s="163"/>
      <c r="H46" s="163"/>
      <c r="I46" s="164"/>
      <c r="J46" s="6"/>
      <c r="K46" s="7"/>
      <c r="L46" s="7"/>
      <c r="M46" s="1"/>
      <c r="N46" s="7"/>
      <c r="O46" s="7"/>
      <c r="P46" s="7"/>
      <c r="Q46" s="7"/>
      <c r="R46" s="7"/>
      <c r="S46" s="7"/>
      <c r="T46" s="7"/>
    </row>
    <row r="47" spans="1:256" s="8" customFormat="1" ht="23.15" customHeight="1" thickBot="1" x14ac:dyDescent="0.35">
      <c r="A47" s="9"/>
      <c r="B47" s="156" t="s">
        <v>57</v>
      </c>
      <c r="C47" s="157"/>
      <c r="D47" s="157"/>
      <c r="E47" s="157"/>
      <c r="F47" s="157"/>
      <c r="G47" s="157"/>
      <c r="H47" s="157"/>
      <c r="I47" s="158"/>
      <c r="J47" s="6"/>
      <c r="K47" s="7"/>
      <c r="L47" s="7"/>
      <c r="M47" s="1"/>
      <c r="N47" s="7"/>
      <c r="O47" s="7"/>
      <c r="P47" s="7"/>
      <c r="Q47" s="7"/>
      <c r="R47" s="7"/>
      <c r="S47" s="7"/>
      <c r="T47" s="7"/>
    </row>
    <row r="48" spans="1:256" s="17" customFormat="1" ht="3" customHeight="1" x14ac:dyDescent="0.3">
      <c r="M48" s="1"/>
    </row>
  </sheetData>
  <mergeCells count="90">
    <mergeCell ref="B40:H40"/>
    <mergeCell ref="B20:I20"/>
    <mergeCell ref="D19:E19"/>
    <mergeCell ref="B44:I44"/>
    <mergeCell ref="B35:I35"/>
    <mergeCell ref="B34:H34"/>
    <mergeCell ref="B37:I37"/>
    <mergeCell ref="B25:I25"/>
    <mergeCell ref="B21:I21"/>
    <mergeCell ref="B22:C22"/>
    <mergeCell ref="B23:H23"/>
    <mergeCell ref="B24:I24"/>
    <mergeCell ref="B38:I38"/>
    <mergeCell ref="B39:H39"/>
    <mergeCell ref="B47:I47"/>
    <mergeCell ref="B42:I42"/>
    <mergeCell ref="B43:I43"/>
    <mergeCell ref="B45:I45"/>
    <mergeCell ref="B46:I46"/>
    <mergeCell ref="H5:I5"/>
    <mergeCell ref="B15:I15"/>
    <mergeCell ref="D9:E9"/>
    <mergeCell ref="B10:C10"/>
    <mergeCell ref="D10:E10"/>
    <mergeCell ref="B13:C13"/>
    <mergeCell ref="H11:I11"/>
    <mergeCell ref="H12:I12"/>
    <mergeCell ref="H13:I13"/>
    <mergeCell ref="B11:C11"/>
    <mergeCell ref="D11:E11"/>
    <mergeCell ref="B12:C12"/>
    <mergeCell ref="D12:E12"/>
    <mergeCell ref="D13:E13"/>
    <mergeCell ref="F11:G11"/>
    <mergeCell ref="F12:G12"/>
    <mergeCell ref="F13:G13"/>
    <mergeCell ref="F16:G16"/>
    <mergeCell ref="F17:G17"/>
    <mergeCell ref="F18:G18"/>
    <mergeCell ref="F19:G19"/>
    <mergeCell ref="H16:I16"/>
    <mergeCell ref="H18:I18"/>
    <mergeCell ref="H19:I19"/>
    <mergeCell ref="B19:C19"/>
    <mergeCell ref="D16:E16"/>
    <mergeCell ref="D17:E17"/>
    <mergeCell ref="D18:E18"/>
    <mergeCell ref="D2:I3"/>
    <mergeCell ref="AW41:BD41"/>
    <mergeCell ref="BE41:BL41"/>
    <mergeCell ref="BM41:BT41"/>
    <mergeCell ref="BU41:CB41"/>
    <mergeCell ref="B8:E8"/>
    <mergeCell ref="B9:C9"/>
    <mergeCell ref="F8:I8"/>
    <mergeCell ref="B16:C16"/>
    <mergeCell ref="B17:C17"/>
    <mergeCell ref="B18:C18"/>
    <mergeCell ref="F9:G9"/>
    <mergeCell ref="F10:G10"/>
    <mergeCell ref="H9:I9"/>
    <mergeCell ref="H10:I10"/>
    <mergeCell ref="H17:I17"/>
    <mergeCell ref="HA41:HH41"/>
    <mergeCell ref="HQ41:HX41"/>
    <mergeCell ref="HY41:IF41"/>
    <mergeCell ref="IG41:IN41"/>
    <mergeCell ref="IO41:IV41"/>
    <mergeCell ref="HI41:HP41"/>
    <mergeCell ref="GK41:GR41"/>
    <mergeCell ref="GS41:GZ41"/>
    <mergeCell ref="CK41:CR41"/>
    <mergeCell ref="CS41:CZ41"/>
    <mergeCell ref="DA41:DH41"/>
    <mergeCell ref="DI41:DP41"/>
    <mergeCell ref="DQ41:DX41"/>
    <mergeCell ref="DY41:EF41"/>
    <mergeCell ref="EG41:EN41"/>
    <mergeCell ref="EO41:EV41"/>
    <mergeCell ref="EW41:FD41"/>
    <mergeCell ref="FE41:FL41"/>
    <mergeCell ref="FM41:FT41"/>
    <mergeCell ref="FU41:GB41"/>
    <mergeCell ref="GC41:GJ41"/>
    <mergeCell ref="CC41:CJ41"/>
    <mergeCell ref="B41:I41"/>
    <mergeCell ref="Q41:X41"/>
    <mergeCell ref="Y41:AF41"/>
    <mergeCell ref="AG41:AN41"/>
    <mergeCell ref="AO41:AV41"/>
  </mergeCells>
  <hyperlinks>
    <hyperlink ref="H18" r:id="rId1" xr:uid="{00000000-0004-0000-0300-000000000000}"/>
  </hyperlinks>
  <printOptions horizontalCentered="1"/>
  <pageMargins left="0.31496062992125984" right="0.31496062992125984" top="0.35433070866141736" bottom="0.15748031496062992" header="0.31496062992125984" footer="0.31496062992125984"/>
  <pageSetup scale="80" fitToWidth="2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F3"/>
  <sheetViews>
    <sheetView showGridLines="0" workbookViewId="0">
      <selection activeCell="E12" sqref="E12"/>
    </sheetView>
  </sheetViews>
  <sheetFormatPr baseColWidth="10" defaultColWidth="11.453125" defaultRowHeight="12.5" x14ac:dyDescent="0.25"/>
  <cols>
    <col min="3" max="3" width="16.7265625" customWidth="1"/>
    <col min="5" max="5" width="13.7265625" customWidth="1"/>
    <col min="7" max="8" width="17" customWidth="1"/>
    <col min="15" max="15" width="14.81640625" customWidth="1"/>
    <col min="18" max="18" width="13.7265625" customWidth="1"/>
    <col min="19" max="19" width="17.453125" bestFit="1" customWidth="1"/>
    <col min="22" max="22" width="13.453125" customWidth="1"/>
    <col min="24" max="24" width="14" customWidth="1"/>
    <col min="25" max="25" width="16" customWidth="1"/>
    <col min="27" max="27" width="15" customWidth="1"/>
    <col min="28" max="28" width="14.81640625" bestFit="1" customWidth="1"/>
    <col min="29" max="29" width="13.81640625" customWidth="1"/>
    <col min="30" max="30" width="12.81640625" bestFit="1" customWidth="1"/>
  </cols>
  <sheetData>
    <row r="2" spans="1:32" s="39" customFormat="1" ht="39" x14ac:dyDescent="0.25">
      <c r="A2" s="70" t="s">
        <v>58</v>
      </c>
      <c r="B2" s="89" t="s">
        <v>126</v>
      </c>
      <c r="C2" s="70" t="s">
        <v>59</v>
      </c>
      <c r="D2" s="90" t="s">
        <v>60</v>
      </c>
      <c r="E2" s="70" t="s">
        <v>61</v>
      </c>
      <c r="F2" s="70" t="s">
        <v>62</v>
      </c>
      <c r="G2" s="90" t="s">
        <v>63</v>
      </c>
      <c r="H2" s="90" t="s">
        <v>127</v>
      </c>
      <c r="I2" s="89" t="s">
        <v>128</v>
      </c>
      <c r="J2" s="90" t="s">
        <v>129</v>
      </c>
      <c r="K2" s="90" t="s">
        <v>130</v>
      </c>
      <c r="L2" s="89" t="s">
        <v>131</v>
      </c>
      <c r="M2" s="89" t="s">
        <v>66</v>
      </c>
      <c r="N2" s="89" t="s">
        <v>132</v>
      </c>
      <c r="O2" s="89" t="s">
        <v>67</v>
      </c>
      <c r="P2" s="91" t="s">
        <v>68</v>
      </c>
      <c r="Q2" s="89" t="s">
        <v>69</v>
      </c>
      <c r="R2" s="38" t="s">
        <v>70</v>
      </c>
      <c r="S2" s="89" t="s">
        <v>25</v>
      </c>
      <c r="T2" s="89" t="s">
        <v>22</v>
      </c>
      <c r="U2" s="89" t="s">
        <v>71</v>
      </c>
      <c r="V2" s="89" t="s">
        <v>25</v>
      </c>
      <c r="W2" s="89" t="s">
        <v>22</v>
      </c>
      <c r="X2" s="89" t="s">
        <v>133</v>
      </c>
      <c r="Y2" s="89" t="s">
        <v>10</v>
      </c>
      <c r="Z2" s="89" t="s">
        <v>72</v>
      </c>
      <c r="AA2" s="89" t="s">
        <v>134</v>
      </c>
      <c r="AB2" s="89" t="s">
        <v>135</v>
      </c>
      <c r="AC2" s="89" t="s">
        <v>136</v>
      </c>
      <c r="AD2" s="89" t="s">
        <v>137</v>
      </c>
      <c r="AE2" s="89" t="s">
        <v>138</v>
      </c>
      <c r="AF2" s="91" t="s">
        <v>139</v>
      </c>
    </row>
    <row r="3" spans="1:32" s="95" customFormat="1" ht="28.15" customHeight="1" x14ac:dyDescent="0.25">
      <c r="A3" s="72">
        <f ca="1">Cotización!H5</f>
        <v>45308</v>
      </c>
      <c r="B3" s="72"/>
      <c r="C3" s="73">
        <f>'Formulario Clientes'!D10</f>
        <v>0</v>
      </c>
      <c r="D3" s="74"/>
      <c r="E3" s="74">
        <f>'Formulario Clientes'!D8:K8</f>
        <v>0</v>
      </c>
      <c r="F3" s="75">
        <f>'Formulario Clientes'!I33</f>
        <v>0</v>
      </c>
      <c r="G3" s="71" t="s">
        <v>140</v>
      </c>
      <c r="H3" s="71"/>
      <c r="I3" s="75">
        <f>'Formulario Clientes'!J40</f>
        <v>0</v>
      </c>
      <c r="J3" s="92">
        <f>Cotización!I34</f>
        <v>0</v>
      </c>
      <c r="K3" s="77">
        <f>J3*1.19</f>
        <v>0</v>
      </c>
      <c r="L3" s="78"/>
      <c r="M3" s="77"/>
      <c r="N3" s="78"/>
      <c r="O3" s="77"/>
      <c r="P3" s="78"/>
      <c r="Q3" s="77"/>
      <c r="R3" s="77">
        <f>Q3-J3</f>
        <v>0</v>
      </c>
      <c r="S3" s="78">
        <f>'Formulario Clientes'!D14</f>
        <v>0</v>
      </c>
      <c r="T3" s="74">
        <f>'Formulario Clientes'!J15</f>
        <v>0</v>
      </c>
      <c r="U3" s="78">
        <f>'Formulario Clientes'!J16</f>
        <v>0</v>
      </c>
      <c r="V3" s="71"/>
      <c r="W3" s="71"/>
      <c r="X3" s="71" t="s">
        <v>141</v>
      </c>
      <c r="Y3" s="76">
        <f>'Formulario Clientes'!J11</f>
        <v>0</v>
      </c>
      <c r="Z3" s="93"/>
      <c r="AA3" s="94"/>
      <c r="AB3" s="94"/>
      <c r="AC3" s="96"/>
      <c r="AD3" s="77"/>
      <c r="AE3" s="77"/>
      <c r="AF3" s="78"/>
    </row>
  </sheetData>
  <conditionalFormatting sqref="C3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4f3a83-2687-4ecc-862d-5d93b9f74c7e" xsi:nil="true"/>
    <lcf76f155ced4ddcb4097134ff3c332f xmlns="4e259221-36b3-4a86-8db8-11084cdf35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119377A5E5594DBF3AA61107582738" ma:contentTypeVersion="16" ma:contentTypeDescription="Create a new document." ma:contentTypeScope="" ma:versionID="cab9bdfb1d565a2bf9b2a512e8183d7b">
  <xsd:schema xmlns:xsd="http://www.w3.org/2001/XMLSchema" xmlns:xs="http://www.w3.org/2001/XMLSchema" xmlns:p="http://schemas.microsoft.com/office/2006/metadata/properties" xmlns:ns2="4e259221-36b3-4a86-8db8-11084cdf3508" xmlns:ns3="074f3a83-2687-4ecc-862d-5d93b9f74c7e" targetNamespace="http://schemas.microsoft.com/office/2006/metadata/properties" ma:root="true" ma:fieldsID="60d3930f3787ab721b3ae3f5aac5f0a8" ns2:_="" ns3:_="">
    <xsd:import namespace="4e259221-36b3-4a86-8db8-11084cdf3508"/>
    <xsd:import namespace="074f3a83-2687-4ecc-862d-5d93b9f74c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59221-36b3-4a86-8db8-11084cdf3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f3a83-2687-4ecc-862d-5d93b9f74c7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ac5edbc-a22d-4b00-bd18-e2fcbfe91662}" ma:internalName="TaxCatchAll" ma:showField="CatchAllData" ma:web="074f3a83-2687-4ecc-862d-5d93b9f74c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6F3F71-8713-49FE-9D4A-B77BE08DFC7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259221-36b3-4a86-8db8-11084cdf3508"/>
    <ds:schemaRef ds:uri="http://purl.org/dc/elements/1.1/"/>
    <ds:schemaRef ds:uri="http://schemas.microsoft.com/office/2006/metadata/properties"/>
    <ds:schemaRef ds:uri="074f3a83-2687-4ecc-862d-5d93b9f74c7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999AE9-BBC0-403D-A655-6B357767FC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59221-36b3-4a86-8db8-11084cdf3508"/>
    <ds:schemaRef ds:uri="074f3a83-2687-4ecc-862d-5d93b9f74c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1BBE1B-7618-41E0-A9A3-BAB917B84F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LD</vt:lpstr>
      <vt:lpstr>Requisitos</vt:lpstr>
      <vt:lpstr>Formulario Clientes</vt:lpstr>
      <vt:lpstr>Cotización</vt:lpstr>
      <vt:lpstr>BBDD</vt:lpstr>
      <vt:lpstr>Cotización!Área_de_impresión</vt:lpstr>
      <vt:lpstr>'Formulario Clientes'!Área_de_impresión</vt:lpstr>
      <vt:lpstr>Requisitos!Área_de_impresión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Vega Garcia, Johana Beatriz</dc:creator>
  <cp:keywords/>
  <dc:description/>
  <cp:lastModifiedBy>Ortega Montenegro, Sara Teresita</cp:lastModifiedBy>
  <cp:revision/>
  <cp:lastPrinted>2023-12-19T21:19:19Z</cp:lastPrinted>
  <dcterms:created xsi:type="dcterms:W3CDTF">2018-10-01T16:02:20Z</dcterms:created>
  <dcterms:modified xsi:type="dcterms:W3CDTF">2024-01-17T20:44:46Z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0x01010027119377A5E5594DBF3AA61107582738</vt:lpwstr>
  </property>
  <property fmtid="{D5CDD505-2E9C-101B-9397-08002B2CF9AE}" pid="3" name="MediaServiceImageTags">
    <vt:lpwstr/>
  </property>
</Properties>
</file>