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achs-my.sharepoint.com/personal/stortegam_esachs_cl/Documents/Escritorio/INFLUENZA 2024/"/>
    </mc:Choice>
  </mc:AlternateContent>
  <xr:revisionPtr revIDLastSave="103" documentId="8_{2789D538-3262-4981-831C-3734F5D995BA}" xr6:coauthVersionLast="47" xr6:coauthVersionMax="47" xr10:uidLastSave="{6EDA5403-F9ED-4DFF-90A6-C750EF868FBE}"/>
  <workbookProtection workbookAlgorithmName="SHA-512" workbookHashValue="ckztfSvqyRIDRxnDTNoeIh29kGdQzQgmpkqrLIZgfEhLdxqz6O2MnBl99clLLA4DocSZEZTpr/WZcwXwTrpXCA==" workbookSaltValue="m0An359Zy99D0uZuk2Zwtg==" workbookSpinCount="100000" lockStructure="1"/>
  <bookViews>
    <workbookView minimized="1" xWindow="5480" yWindow="3520" windowWidth="14400" windowHeight="7360" firstSheet="1" activeTab="1" xr2:uid="{00000000-000D-0000-FFFF-FFFF00000000}"/>
  </bookViews>
  <sheets>
    <sheet name="LD" sheetId="7" state="hidden" r:id="rId1"/>
    <sheet name="Formulario" sheetId="1" r:id="rId2"/>
    <sheet name="Cotización" sheetId="5" state="hidden" r:id="rId3"/>
    <sheet name="BBDD Cliente" sheetId="8" state="hidden" r:id="rId4"/>
  </sheets>
  <definedNames>
    <definedName name="_xlnm.Print_Area" localSheetId="2">Cotización!$A$1:$J$47</definedName>
    <definedName name="_xlnm.Print_Area" localSheetId="1">Formulario!$A$1:$L$34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5" l="1"/>
  <c r="E23" i="5"/>
  <c r="E24" i="5"/>
  <c r="E25" i="5"/>
  <c r="E26" i="5"/>
  <c r="E27" i="5"/>
  <c r="E28" i="5"/>
  <c r="E29" i="5"/>
  <c r="E30" i="5"/>
  <c r="E31" i="5"/>
  <c r="E32" i="5"/>
  <c r="E33" i="5"/>
  <c r="E34" i="5"/>
  <c r="E35" i="5"/>
  <c r="E21" i="5"/>
  <c r="F3" i="8"/>
  <c r="I5" i="5" l="1"/>
  <c r="K33" i="1"/>
  <c r="J33" i="1"/>
  <c r="K5" i="1" l="1"/>
  <c r="Y3" i="8" l="1"/>
  <c r="F22" i="5" l="1"/>
  <c r="F23" i="5"/>
  <c r="F24" i="5"/>
  <c r="F25" i="5"/>
  <c r="F26" i="5"/>
  <c r="F27" i="5"/>
  <c r="F28" i="5"/>
  <c r="F29" i="5"/>
  <c r="F30" i="5"/>
  <c r="F31" i="5"/>
  <c r="F32" i="5"/>
  <c r="F33" i="5"/>
  <c r="F34" i="5"/>
  <c r="F35" i="5"/>
  <c r="F21" i="5"/>
  <c r="G21" i="5" l="1"/>
  <c r="H21" i="5" l="1"/>
  <c r="M21" i="5"/>
  <c r="O21" i="5" l="1"/>
  <c r="I21" i="5"/>
  <c r="D22" i="5" l="1"/>
  <c r="D23" i="5"/>
  <c r="D24" i="5"/>
  <c r="D25" i="5"/>
  <c r="D26" i="5"/>
  <c r="D27" i="5"/>
  <c r="D28" i="5"/>
  <c r="D29" i="5"/>
  <c r="D30" i="5"/>
  <c r="D31" i="5"/>
  <c r="D32" i="5"/>
  <c r="D33" i="5"/>
  <c r="D34" i="5"/>
  <c r="D35" i="5"/>
  <c r="D21" i="5"/>
  <c r="C22" i="5"/>
  <c r="C23" i="5"/>
  <c r="C24" i="5"/>
  <c r="C25" i="5"/>
  <c r="C26" i="5"/>
  <c r="C27" i="5"/>
  <c r="C28" i="5"/>
  <c r="C29" i="5"/>
  <c r="C30" i="5"/>
  <c r="C31" i="5"/>
  <c r="C32" i="5"/>
  <c r="C33" i="5"/>
  <c r="C34" i="5"/>
  <c r="C35" i="5"/>
  <c r="C21" i="5"/>
  <c r="B22" i="5"/>
  <c r="B23" i="5"/>
  <c r="B24" i="5"/>
  <c r="B25" i="5"/>
  <c r="B26" i="5"/>
  <c r="B27" i="5"/>
  <c r="B28" i="5"/>
  <c r="B29" i="5"/>
  <c r="B30" i="5"/>
  <c r="B31" i="5"/>
  <c r="B32" i="5"/>
  <c r="B33" i="5"/>
  <c r="B34" i="5"/>
  <c r="B35" i="5"/>
  <c r="B21" i="5"/>
  <c r="C8" i="5"/>
  <c r="E3" i="8" s="1"/>
  <c r="H11" i="5" l="1"/>
  <c r="U3" i="8" s="1"/>
  <c r="H10" i="5"/>
  <c r="T3" i="8" s="1"/>
  <c r="H9" i="5"/>
  <c r="H8" i="5"/>
  <c r="S3" i="8" s="1"/>
  <c r="C11" i="5"/>
  <c r="C10" i="5"/>
  <c r="C9" i="5"/>
  <c r="C3" i="8" s="1"/>
  <c r="G22" i="5"/>
  <c r="G23" i="5"/>
  <c r="M23" i="5" s="1"/>
  <c r="G24" i="5"/>
  <c r="M24" i="5" s="1"/>
  <c r="G25" i="5"/>
  <c r="M25" i="5" s="1"/>
  <c r="G26" i="5"/>
  <c r="M26" i="5" s="1"/>
  <c r="G27" i="5"/>
  <c r="M27" i="5" s="1"/>
  <c r="G28" i="5"/>
  <c r="M28" i="5" s="1"/>
  <c r="G29" i="5"/>
  <c r="M29" i="5" s="1"/>
  <c r="G30" i="5"/>
  <c r="M30" i="5" s="1"/>
  <c r="G31" i="5"/>
  <c r="M31" i="5" s="1"/>
  <c r="G32" i="5"/>
  <c r="M32" i="5" s="1"/>
  <c r="G33" i="5"/>
  <c r="M33" i="5" s="1"/>
  <c r="G34" i="5"/>
  <c r="M34" i="5" s="1"/>
  <c r="G35" i="5"/>
  <c r="M35" i="5" s="1"/>
  <c r="M22" i="5" l="1"/>
  <c r="M36" i="5" s="1"/>
  <c r="G36" i="5"/>
  <c r="H3" i="8" s="1"/>
  <c r="H22" i="5" l="1"/>
  <c r="H23" i="5"/>
  <c r="H24" i="5"/>
  <c r="H25" i="5"/>
  <c r="H26" i="5"/>
  <c r="H27" i="5"/>
  <c r="H28" i="5"/>
  <c r="H29" i="5"/>
  <c r="H30" i="5"/>
  <c r="H31" i="5"/>
  <c r="H32" i="5"/>
  <c r="H33" i="5"/>
  <c r="H34" i="5"/>
  <c r="H35" i="5"/>
  <c r="A3" i="8"/>
  <c r="H36" i="5" l="1"/>
  <c r="I3" i="8" s="1"/>
  <c r="I32" i="5"/>
  <c r="O32" i="5"/>
  <c r="I28" i="5"/>
  <c r="O28" i="5"/>
  <c r="I24" i="5"/>
  <c r="O24" i="5"/>
  <c r="I35" i="5"/>
  <c r="O35" i="5"/>
  <c r="I31" i="5"/>
  <c r="O31" i="5"/>
  <c r="I27" i="5"/>
  <c r="O27" i="5"/>
  <c r="I23" i="5"/>
  <c r="O23" i="5"/>
  <c r="I33" i="5"/>
  <c r="O33" i="5"/>
  <c r="I29" i="5"/>
  <c r="O29" i="5"/>
  <c r="I25" i="5"/>
  <c r="O25" i="5"/>
  <c r="I34" i="5"/>
  <c r="O34" i="5"/>
  <c r="I30" i="5"/>
  <c r="O30" i="5"/>
  <c r="I26" i="5"/>
  <c r="O26" i="5"/>
  <c r="I22" i="5"/>
  <c r="O22" i="5"/>
  <c r="I36" i="5" l="1"/>
  <c r="I37" i="5" s="1"/>
  <c r="O36" i="5"/>
  <c r="C17" i="5" l="1"/>
  <c r="J3" i="8" s="1"/>
  <c r="Q3"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Valenzuela Obreguiz, Luis Felipe</author>
  </authors>
  <commentList>
    <comment ref="G17" authorId="0" shapeId="0" xr:uid="{00000000-0006-0000-0100-000001000000}">
      <text>
        <r>
          <rPr>
            <b/>
            <sz val="8"/>
            <color indexed="81"/>
            <rFont val="Candara"/>
            <family val="2"/>
          </rPr>
          <t>Inoculación: Vacuna + Administración
Entrega de dosis: Solo vacuna</t>
        </r>
        <r>
          <rPr>
            <sz val="8"/>
            <color indexed="81"/>
            <rFont val="Candara"/>
            <family val="2"/>
          </rPr>
          <t xml:space="preserve">
</t>
        </r>
      </text>
    </comment>
  </commentList>
</comments>
</file>

<file path=xl/sharedStrings.xml><?xml version="1.0" encoding="utf-8"?>
<sst xmlns="http://schemas.openxmlformats.org/spreadsheetml/2006/main" count="154" uniqueCount="121">
  <si>
    <t>ADMINISTRADOR DEL SEGURO LEY</t>
  </si>
  <si>
    <t>ZONA</t>
  </si>
  <si>
    <t>REGIONES</t>
  </si>
  <si>
    <t>SERVICIO</t>
  </si>
  <si>
    <t>ACHS</t>
  </si>
  <si>
    <t>RM (dentro de anillo Vespucio)</t>
  </si>
  <si>
    <t>RM</t>
  </si>
  <si>
    <t>Inoculación</t>
  </si>
  <si>
    <t>MUTUAL DE SEGURIDAD</t>
  </si>
  <si>
    <t>RM (fuera de anillo Vespucio)</t>
  </si>
  <si>
    <t>I</t>
  </si>
  <si>
    <t>Entrega de dosis</t>
  </si>
  <si>
    <t>ISL</t>
  </si>
  <si>
    <t>Regiones</t>
  </si>
  <si>
    <t>II</t>
  </si>
  <si>
    <t>IST</t>
  </si>
  <si>
    <t>Zonas extremas</t>
  </si>
  <si>
    <t>III</t>
  </si>
  <si>
    <t>IV</t>
  </si>
  <si>
    <t>V</t>
  </si>
  <si>
    <t>VI</t>
  </si>
  <si>
    <t>VII</t>
  </si>
  <si>
    <t>VIII</t>
  </si>
  <si>
    <t>IX</t>
  </si>
  <si>
    <t>X</t>
  </si>
  <si>
    <t>XI</t>
  </si>
  <si>
    <t>XII</t>
  </si>
  <si>
    <t>XIV</t>
  </si>
  <si>
    <t>XV</t>
  </si>
  <si>
    <t>XVI</t>
  </si>
  <si>
    <t>SOLICITUD SERVICIO DE INMUNIZACIÓN INFLUENZA 2024</t>
  </si>
  <si>
    <t>FECHA</t>
  </si>
  <si>
    <t>DATOS DE LA EMPRESA SOLICITANTE</t>
  </si>
  <si>
    <t>RAZÓN SOCIAL</t>
  </si>
  <si>
    <t>GIRO</t>
  </si>
  <si>
    <t>RUT  EMPRESA</t>
  </si>
  <si>
    <t>CORREO COMERCIAL</t>
  </si>
  <si>
    <t>DIRECCIÓN</t>
  </si>
  <si>
    <t>FONO</t>
  </si>
  <si>
    <t>COMUNA</t>
  </si>
  <si>
    <t>ADMINISTRADOR LEY</t>
  </si>
  <si>
    <t>RESPONSABLE DE LA SOLICITUD</t>
  </si>
  <si>
    <t>NOMBRE</t>
  </si>
  <si>
    <t>CORREO</t>
  </si>
  <si>
    <t>RUT</t>
  </si>
  <si>
    <t>DETALLE DE SOLICITUD POR SUCURSAL</t>
  </si>
  <si>
    <t>REGIÓN</t>
  </si>
  <si>
    <t>CIUDAD</t>
  </si>
  <si>
    <t xml:space="preserve">DIRECCIÓN </t>
  </si>
  <si>
    <t>NOMBRE CONTACTO SUCURSAL</t>
  </si>
  <si>
    <t xml:space="preserve"> CELULAR CONTACTO</t>
  </si>
  <si>
    <t>CANTIDAD DOSIS</t>
  </si>
  <si>
    <t>N° VISITAS SOLICITADAS</t>
  </si>
  <si>
    <t>TOTAL</t>
  </si>
  <si>
    <t>COTIZACIÓN SERVICIO DE INMUNIZACIÓN INFLUENZA 2024</t>
  </si>
  <si>
    <t>código</t>
  </si>
  <si>
    <t xml:space="preserve">Elaborado por </t>
  </si>
  <si>
    <t>Sara Ortega M.</t>
  </si>
  <si>
    <t>EMPRESA SOLICITANTE</t>
  </si>
  <si>
    <t>DATOS DEL SOLICITANTE</t>
  </si>
  <si>
    <t xml:space="preserve">RUT </t>
  </si>
  <si>
    <t>RUT SOLICITANTE</t>
  </si>
  <si>
    <t>DATOS PARA LA EMISIÓN DE LA OC Y DATOS PARA TRANSFERENCIA</t>
  </si>
  <si>
    <t>EMPRESA</t>
  </si>
  <si>
    <t>Empresa de Servicios Externos ACHS</t>
  </si>
  <si>
    <t>BANCO</t>
  </si>
  <si>
    <t>Scotiabank</t>
  </si>
  <si>
    <t>99.579.260-5</t>
  </si>
  <si>
    <t>CUENTA CORRIENTE</t>
  </si>
  <si>
    <t>Ramón Carnicer 151, Providencia</t>
  </si>
  <si>
    <t>stortegam@achsservicios.cl</t>
  </si>
  <si>
    <t>TOTAL EXENTO</t>
  </si>
  <si>
    <t>ASUNTO</t>
  </si>
  <si>
    <t>Vacunas</t>
  </si>
  <si>
    <t>ARANCEL
VACUNA</t>
  </si>
  <si>
    <t>ARANCEL
VISITA</t>
  </si>
  <si>
    <t xml:space="preserve">                                                       TOTAL </t>
  </si>
  <si>
    <t>TOTAL A PAGAR EXENTO*</t>
  </si>
  <si>
    <t>* Aranceles exentos, NO se les debe incluir IVA.</t>
  </si>
  <si>
    <t>CONSIDERACIONES</t>
  </si>
  <si>
    <t>EN CASO DE SOLICITAR "ENTREGA DE DOSIS"</t>
  </si>
  <si>
    <t>∙ Los aranceles incluyen el Servicio completo; vacuna, insumos, traslado del personal según tabla de tarifa, administración de la vacuna, entrega de certificado digital, eliminación de material cortopunzante, entrega de informe ejecutivo.</t>
  </si>
  <si>
    <t>∙ Los aranceles incluyen solo la entrega de las vacunas, bajo estricta cadena de frío.</t>
  </si>
  <si>
    <t>∙ El inicio de la Campaña estará sujeto a la fecha de liberación por parte del Instituto de Salud Pública (ISP).</t>
  </si>
  <si>
    <t>ELIMINAR</t>
  </si>
  <si>
    <t xml:space="preserve">∙ El agendamiento será realizado por Achs Servicios con fecha y bloque horario establecido. </t>
  </si>
  <si>
    <t xml:space="preserve">∙ Achs Servicios NO administra vacuna influenza a niños menores de 14 años, esto debido a que no se cuenta con equipamiento ni personal capacitado en urgencias pediátricas, impidiendo responder adecuadamente frente a un evento adverso grave. </t>
  </si>
  <si>
    <t xml:space="preserve">∙ Al ser un producto biológico, las vacunas NO están sujetas a canje ni devolución, por lo tanto la cantidad solicitada a través del formulario de inscripción y confirmada en la Orden de Compra serán las facturadas al finalizar la prestación, independiente de las dosis administradas. </t>
  </si>
  <si>
    <t>SE MANTIENE</t>
  </si>
  <si>
    <t xml:space="preserve">∙ Dado que las vacunas deben ser almacenadas bajo un estricto control de cadena de frío, las dosis sin utilizar NO se dejarán en el lugar, excepto que la empresa cuente con resolución sanitaria de botiquín. En este último caso, se deberá firmar una carta donde Achs Servicios, delega toda responsabilidad del proceso, desde la mantención de la vacuna hasta su eliminación. </t>
  </si>
  <si>
    <t>∙ Esta cotización, tiene una vigencia de 15 días hábiles.</t>
  </si>
  <si>
    <t>CONTACTO EMPRESA</t>
  </si>
  <si>
    <t>FECHA COTIZACIÓN</t>
  </si>
  <si>
    <t>RUT CLIENTE</t>
  </si>
  <si>
    <t>CLIENTE</t>
  </si>
  <si>
    <t>RAZON SOCIAL</t>
  </si>
  <si>
    <t>ESTADO VENTA</t>
  </si>
  <si>
    <t>OBSERVACIONES</t>
  </si>
  <si>
    <t>N° DOSIS SOLICITADAS</t>
  </si>
  <si>
    <t>TOTAL EXENTO COTIZADO</t>
  </si>
  <si>
    <t>EMPRESA QUE PAGA EL SERVICIO</t>
  </si>
  <si>
    <t>FORMA DE PAGO</t>
  </si>
  <si>
    <t>OC
RECEPCIONADA</t>
  </si>
  <si>
    <t>N° OC</t>
  </si>
  <si>
    <t>MONTO OC</t>
  </si>
  <si>
    <t>DIF</t>
  </si>
  <si>
    <t>CONTACTO</t>
  </si>
  <si>
    <t>COTIZACIÓN ELABORADA POR</t>
  </si>
  <si>
    <t>CARGADO EN SALESFORCE</t>
  </si>
  <si>
    <t>N° DE OPORTUNIDAD</t>
  </si>
  <si>
    <t>Cotizadas</t>
  </si>
  <si>
    <t>Cliente</t>
  </si>
  <si>
    <t>Las cepas recomendadas por la OMS para el hemisferio sur y que componen nuestra vacuna son:
• A/Victoria/4897/2022 (H1N1)
• A/Thailand/8/2022  (H3N2)
• B/Austria/1359417/2021 (B/Linaje Victoria)
• B/Phuket/3073/2013 (Linaje Yamagata)</t>
  </si>
  <si>
    <t>MODIFICAR POR</t>
  </si>
  <si>
    <t>CAMPAÑA INMUNIZACIÓN 2024</t>
  </si>
  <si>
    <t>FECHA DE VENTA</t>
  </si>
  <si>
    <t>CONTACTO ACHS</t>
  </si>
  <si>
    <t>N° SOLPED</t>
  </si>
  <si>
    <t>MOTIVO RECHAZO</t>
  </si>
  <si>
    <t>FECHA RECONTACTO</t>
  </si>
  <si>
    <t>RESPONSABLE RECONTACTO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</si>
</sst>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64" formatCode="d/mm/yyyy"/>
  </numFmts>
  <fonts count="28" x14ac:knownFonts="1">
    <font>
      <sz val="10"/>
      <name val="Arial"/>
    </font>
    <font>
      <sz val="10"/>
      <name val="Candara"/>
      <family val="2"/>
    </font>
    <font>
      <sz val="10"/>
      <color theme="1"/>
      <name val="Candara"/>
      <family val="2"/>
    </font>
    <font>
      <b/>
      <sz val="11"/>
      <color indexed="9"/>
      <name val="Candara"/>
      <family val="2"/>
    </font>
    <font>
      <b/>
      <sz val="10"/>
      <color theme="0"/>
      <name val="Candara"/>
      <family val="2"/>
    </font>
    <font>
      <b/>
      <i/>
      <sz val="10"/>
      <name val="Candara"/>
      <family val="2"/>
    </font>
    <font>
      <b/>
      <sz val="11"/>
      <color theme="0"/>
      <name val="Candara"/>
      <family val="2"/>
    </font>
    <font>
      <u/>
      <sz val="10"/>
      <color theme="10"/>
      <name val="Arial"/>
      <family val="2"/>
    </font>
    <font>
      <b/>
      <sz val="9"/>
      <color theme="0"/>
      <name val="Candara"/>
      <family val="2"/>
    </font>
    <font>
      <sz val="9"/>
      <color theme="1"/>
      <name val="Candara"/>
      <family val="2"/>
    </font>
    <font>
      <sz val="9"/>
      <name val="Candara"/>
      <family val="2"/>
    </font>
    <font>
      <i/>
      <sz val="9"/>
      <name val="Candara"/>
      <family val="2"/>
    </font>
    <font>
      <sz val="10"/>
      <name val="Arial"/>
      <family val="2"/>
    </font>
    <font>
      <b/>
      <i/>
      <sz val="9"/>
      <name val="Candara"/>
      <family val="2"/>
    </font>
    <font>
      <b/>
      <sz val="9"/>
      <name val="Candara"/>
      <family val="2"/>
    </font>
    <font>
      <b/>
      <sz val="10"/>
      <name val="Candara"/>
      <family val="2"/>
    </font>
    <font>
      <b/>
      <sz val="11"/>
      <name val="Candara"/>
      <family val="2"/>
    </font>
    <font>
      <u/>
      <sz val="10"/>
      <name val="Candara"/>
      <family val="2"/>
    </font>
    <font>
      <b/>
      <sz val="9"/>
      <color theme="2" tint="-0.499984740745262"/>
      <name val="Candara"/>
      <family val="2"/>
    </font>
    <font>
      <sz val="10"/>
      <color theme="1" tint="0.499984740745262"/>
      <name val="Candara"/>
      <family val="2"/>
    </font>
    <font>
      <sz val="9"/>
      <name val="Arial"/>
      <family val="2"/>
    </font>
    <font>
      <b/>
      <sz val="9"/>
      <color theme="1"/>
      <name val="Candara"/>
      <family val="2"/>
    </font>
    <font>
      <b/>
      <sz val="12"/>
      <name val="Candara"/>
      <family val="2"/>
    </font>
    <font>
      <sz val="10"/>
      <color theme="6"/>
      <name val="Candara"/>
      <family val="2"/>
    </font>
    <font>
      <b/>
      <sz val="8"/>
      <color indexed="81"/>
      <name val="Candara"/>
      <family val="2"/>
    </font>
    <font>
      <sz val="8"/>
      <color indexed="81"/>
      <name val="Candara"/>
      <family val="2"/>
    </font>
    <font>
      <b/>
      <sz val="14"/>
      <color rgb="FF1E117C"/>
      <name val="Candara"/>
      <family val="2"/>
    </font>
    <font>
      <sz val="8"/>
      <name val="Arial"/>
      <family val="2"/>
    </font>
  </fonts>
  <fills count="14">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rgb="FFFFFFFF"/>
        <bgColor rgb="FFFFFFFF"/>
      </patternFill>
    </fill>
    <fill>
      <patternFill patternType="solid">
        <fgColor theme="0"/>
        <bgColor indexed="64"/>
      </patternFill>
    </fill>
    <fill>
      <patternFill patternType="solid">
        <fgColor theme="2"/>
        <bgColor rgb="FFFFFFFF"/>
      </patternFill>
    </fill>
    <fill>
      <patternFill patternType="solid">
        <fgColor theme="2" tint="-9.9978637043366805E-2"/>
        <bgColor indexed="64"/>
      </patternFill>
    </fill>
    <fill>
      <patternFill patternType="solid">
        <fgColor rgb="FFFFFF00"/>
        <bgColor rgb="FFE2EFD9"/>
      </patternFill>
    </fill>
    <fill>
      <patternFill patternType="solid">
        <fgColor rgb="FFFFFF66"/>
        <bgColor indexed="64"/>
      </patternFill>
    </fill>
    <fill>
      <patternFill patternType="solid">
        <fgColor rgb="FF8B73FF"/>
        <bgColor indexed="64"/>
      </patternFill>
    </fill>
    <fill>
      <patternFill patternType="solid">
        <fgColor rgb="FF1E117C"/>
        <bgColor indexed="64"/>
      </patternFill>
    </fill>
    <fill>
      <patternFill patternType="solid">
        <fgColor rgb="FF1E117C"/>
        <bgColor rgb="FFE2EFD9"/>
      </patternFill>
    </fill>
    <fill>
      <patternFill patternType="solid">
        <fgColor rgb="FF8B73FF"/>
        <bgColor rgb="FFE2EFD9"/>
      </patternFill>
    </fill>
  </fills>
  <borders count="41">
    <border>
      <left/>
      <right/>
      <top/>
      <bottom/>
      <diagonal/>
    </border>
    <border>
      <left style="thin">
        <color indexed="9"/>
      </left>
      <right style="thin">
        <color indexed="9"/>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top/>
      <bottom style="thin">
        <color theme="0"/>
      </bottom>
      <diagonal/>
    </border>
    <border>
      <left style="thin">
        <color rgb="FF5BAE27"/>
      </left>
      <right/>
      <top/>
      <bottom style="thin">
        <color rgb="FF5BAE27"/>
      </bottom>
      <diagonal/>
    </border>
    <border>
      <left style="thin">
        <color indexed="64"/>
      </left>
      <right/>
      <top style="thin">
        <color theme="0"/>
      </top>
      <bottom style="thin">
        <color theme="0"/>
      </bottom>
      <diagonal/>
    </border>
    <border>
      <left style="thin">
        <color theme="0"/>
      </left>
      <right/>
      <top/>
      <bottom style="thin">
        <color theme="0"/>
      </bottom>
      <diagonal/>
    </border>
    <border>
      <left style="thin">
        <color indexed="9"/>
      </left>
      <right/>
      <top/>
      <bottom style="thin">
        <color theme="0"/>
      </bottom>
      <diagonal/>
    </border>
    <border>
      <left/>
      <right/>
      <top/>
      <bottom style="thin">
        <color theme="0"/>
      </bottom>
      <diagonal/>
    </border>
    <border>
      <left/>
      <right style="thin">
        <color indexed="9"/>
      </right>
      <top/>
      <bottom style="thin">
        <color theme="0"/>
      </bottom>
      <diagonal/>
    </border>
    <border>
      <left/>
      <right/>
      <top/>
      <bottom style="thin">
        <color rgb="FF5BAE27"/>
      </bottom>
      <diagonal/>
    </border>
    <border>
      <left style="thin">
        <color rgb="FF8B73FF"/>
      </left>
      <right style="thin">
        <color rgb="FF8B73FF"/>
      </right>
      <top style="thin">
        <color rgb="FF8B73FF"/>
      </top>
      <bottom style="thin">
        <color rgb="FF8B73FF"/>
      </bottom>
      <diagonal/>
    </border>
    <border>
      <left style="thin">
        <color rgb="FF8B73FF"/>
      </left>
      <right/>
      <top style="thin">
        <color rgb="FF8B73FF"/>
      </top>
      <bottom style="thin">
        <color rgb="FF8B73FF"/>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theme="0"/>
      </left>
      <right style="thin">
        <color theme="0"/>
      </right>
      <top/>
      <bottom style="thin">
        <color theme="0"/>
      </bottom>
      <diagonal/>
    </border>
    <border>
      <left style="thin">
        <color rgb="FF005627"/>
      </left>
      <right/>
      <top style="thin">
        <color rgb="FF005627"/>
      </top>
      <bottom style="thin">
        <color rgb="FF005627"/>
      </bottom>
      <diagonal/>
    </border>
    <border>
      <left style="thick">
        <color rgb="FF8B73FF"/>
      </left>
      <right/>
      <top style="thick">
        <color rgb="FF8B73FF"/>
      </top>
      <bottom/>
      <diagonal/>
    </border>
    <border>
      <left/>
      <right/>
      <top style="thick">
        <color rgb="FF8B73FF"/>
      </top>
      <bottom/>
      <diagonal/>
    </border>
    <border>
      <left/>
      <right style="thick">
        <color rgb="FF8B73FF"/>
      </right>
      <top style="thick">
        <color rgb="FF8B73FF"/>
      </top>
      <bottom/>
      <diagonal/>
    </border>
    <border>
      <left style="thick">
        <color rgb="FF8B73FF"/>
      </left>
      <right/>
      <top/>
      <bottom style="thick">
        <color rgb="FF8B73FF"/>
      </bottom>
      <diagonal/>
    </border>
    <border>
      <left/>
      <right/>
      <top/>
      <bottom style="thick">
        <color rgb="FF8B73FF"/>
      </bottom>
      <diagonal/>
    </border>
    <border>
      <left/>
      <right style="thick">
        <color rgb="FF8B73FF"/>
      </right>
      <top/>
      <bottom style="thick">
        <color rgb="FF8B73FF"/>
      </bottom>
      <diagonal/>
    </border>
    <border>
      <left style="thin">
        <color rgb="FF8B73FF"/>
      </left>
      <right/>
      <top/>
      <bottom/>
      <diagonal/>
    </border>
    <border>
      <left style="thin">
        <color rgb="FF8B73FF"/>
      </left>
      <right style="thin">
        <color rgb="FF8B73FF"/>
      </right>
      <top/>
      <bottom style="thin">
        <color rgb="FF8B73FF"/>
      </bottom>
      <diagonal/>
    </border>
    <border>
      <left/>
      <right/>
      <top style="thin">
        <color rgb="FF8B73FF"/>
      </top>
      <bottom style="thin">
        <color rgb="FF8B73FF"/>
      </bottom>
      <diagonal/>
    </border>
    <border>
      <left/>
      <right style="thin">
        <color rgb="FF8B73FF"/>
      </right>
      <top style="thin">
        <color rgb="FF8B73FF"/>
      </top>
      <bottom style="thin">
        <color rgb="FF8B73FF"/>
      </bottom>
      <diagonal/>
    </border>
  </borders>
  <cellStyleXfs count="4">
    <xf numFmtId="0" fontId="0" fillId="0" borderId="0"/>
    <xf numFmtId="0" fontId="7" fillId="0" borderId="0" applyNumberFormat="0" applyFill="0" applyBorder="0" applyAlignment="0" applyProtection="0"/>
    <xf numFmtId="42" fontId="12" fillId="0" borderId="0" applyFont="0" applyFill="0" applyBorder="0" applyAlignment="0" applyProtection="0"/>
    <xf numFmtId="0" fontId="12" fillId="0" borderId="0"/>
  </cellStyleXfs>
  <cellXfs count="182">
    <xf numFmtId="0" fontId="0" fillId="0" borderId="0" xfId="0"/>
    <xf numFmtId="0" fontId="1" fillId="0" borderId="0" xfId="0" applyFont="1"/>
    <xf numFmtId="0" fontId="2" fillId="0" borderId="0" xfId="0" applyFont="1"/>
    <xf numFmtId="0" fontId="1" fillId="0" borderId="0" xfId="0" applyFont="1" applyAlignment="1">
      <alignment horizontal="righ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10" xfId="0" applyFont="1" applyBorder="1"/>
    <xf numFmtId="0" fontId="2" fillId="0" borderId="9" xfId="0" applyFont="1" applyBorder="1"/>
    <xf numFmtId="0" fontId="2" fillId="0" borderId="10" xfId="0" applyFont="1" applyBorder="1"/>
    <xf numFmtId="0" fontId="9" fillId="4" borderId="0" xfId="0" applyFont="1" applyFill="1"/>
    <xf numFmtId="0" fontId="9" fillId="0" borderId="0" xfId="0" applyFont="1"/>
    <xf numFmtId="0" fontId="10" fillId="0" borderId="0" xfId="0" applyFont="1"/>
    <xf numFmtId="0" fontId="9" fillId="5" borderId="0" xfId="0" applyFont="1" applyFill="1"/>
    <xf numFmtId="0" fontId="0" fillId="0" borderId="0" xfId="0" applyAlignment="1">
      <alignment vertical="center"/>
    </xf>
    <xf numFmtId="0" fontId="9" fillId="4" borderId="0" xfId="0" applyFont="1" applyFill="1" applyAlignment="1">
      <alignment vertical="center"/>
    </xf>
    <xf numFmtId="0" fontId="17" fillId="0" borderId="0" xfId="0" applyFont="1" applyAlignment="1">
      <alignment vertical="center"/>
    </xf>
    <xf numFmtId="0" fontId="1" fillId="0" borderId="9" xfId="0" applyFont="1" applyBorder="1" applyProtection="1">
      <protection locked="0"/>
    </xf>
    <xf numFmtId="0" fontId="1" fillId="0" borderId="0" xfId="0" applyFont="1" applyProtection="1">
      <protection locked="0"/>
    </xf>
    <xf numFmtId="0" fontId="1" fillId="0" borderId="10" xfId="0" applyFont="1" applyBorder="1" applyProtection="1">
      <protection locked="0"/>
    </xf>
    <xf numFmtId="0" fontId="1" fillId="0" borderId="9" xfId="3" applyFont="1" applyBorder="1" applyProtection="1">
      <protection locked="0"/>
    </xf>
    <xf numFmtId="0" fontId="1" fillId="0" borderId="0" xfId="3" applyFont="1" applyProtection="1">
      <protection locked="0"/>
    </xf>
    <xf numFmtId="0" fontId="9" fillId="5" borderId="0" xfId="0" applyFont="1" applyFill="1" applyAlignment="1">
      <alignment vertical="top"/>
    </xf>
    <xf numFmtId="0" fontId="9" fillId="4" borderId="0" xfId="0" applyFont="1" applyFill="1" applyAlignment="1">
      <alignment vertical="top"/>
    </xf>
    <xf numFmtId="0" fontId="9" fillId="0" borderId="0" xfId="0" applyFont="1" applyAlignment="1">
      <alignment vertical="top"/>
    </xf>
    <xf numFmtId="0" fontId="10" fillId="0" borderId="0" xfId="0" applyFont="1" applyAlignment="1">
      <alignment vertical="top"/>
    </xf>
    <xf numFmtId="0" fontId="20" fillId="0" borderId="0" xfId="0" applyFont="1"/>
    <xf numFmtId="0" fontId="22" fillId="0" borderId="0" xfId="0" applyFont="1" applyAlignment="1">
      <alignment vertical="center"/>
    </xf>
    <xf numFmtId="42" fontId="23" fillId="0" borderId="0" xfId="0" applyNumberFormat="1" applyFont="1"/>
    <xf numFmtId="0" fontId="23" fillId="0" borderId="0" xfId="0" applyFont="1"/>
    <xf numFmtId="0" fontId="8" fillId="10" borderId="11"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5" xfId="0" applyFont="1" applyBorder="1" applyAlignment="1">
      <alignment horizontal="right" vertical="center" wrapText="1"/>
    </xf>
    <xf numFmtId="0" fontId="14" fillId="3" borderId="25" xfId="0" applyFont="1" applyFill="1" applyBorder="1" applyAlignment="1">
      <alignment horizontal="right" vertical="center" wrapText="1"/>
    </xf>
    <xf numFmtId="42" fontId="10" fillId="0" borderId="25" xfId="2" applyFont="1" applyFill="1" applyBorder="1" applyAlignment="1">
      <alignment horizontal="right" vertical="center" wrapText="1"/>
    </xf>
    <xf numFmtId="0" fontId="10" fillId="0" borderId="25" xfId="0" applyFont="1" applyBorder="1" applyAlignment="1">
      <alignment vertical="center" wrapText="1"/>
    </xf>
    <xf numFmtId="42" fontId="14" fillId="3" borderId="25" xfId="0" applyNumberFormat="1" applyFont="1" applyFill="1" applyBorder="1" applyAlignment="1">
      <alignment horizontal="right" vertical="center" wrapText="1"/>
    </xf>
    <xf numFmtId="42" fontId="10" fillId="0" borderId="26" xfId="2" applyFont="1" applyFill="1" applyBorder="1" applyAlignment="1">
      <alignment horizontal="right" vertical="center" wrapText="1"/>
    </xf>
    <xf numFmtId="42" fontId="8" fillId="10" borderId="29" xfId="2" applyFont="1" applyFill="1" applyBorder="1" applyAlignment="1">
      <alignment horizontal="right" vertical="center" wrapText="1"/>
    </xf>
    <xf numFmtId="1" fontId="14" fillId="3" borderId="25" xfId="0" applyNumberFormat="1" applyFont="1" applyFill="1" applyBorder="1" applyAlignment="1">
      <alignment horizontal="right" vertical="center" wrapText="1"/>
    </xf>
    <xf numFmtId="1" fontId="14" fillId="3" borderId="25" xfId="2" applyNumberFormat="1" applyFont="1" applyFill="1" applyBorder="1" applyAlignment="1">
      <alignment horizontal="right" vertical="center" wrapText="1"/>
    </xf>
    <xf numFmtId="42" fontId="14" fillId="3" borderId="25" xfId="2" applyFont="1" applyFill="1" applyBorder="1" applyAlignment="1">
      <alignment horizontal="right" vertical="center" wrapText="1"/>
    </xf>
    <xf numFmtId="0" fontId="6" fillId="11" borderId="30" xfId="0" applyFont="1" applyFill="1" applyBorder="1" applyAlignment="1">
      <alignment horizontal="center" vertical="center"/>
    </xf>
    <xf numFmtId="14" fontId="16" fillId="0" borderId="25" xfId="0" applyNumberFormat="1" applyFont="1" applyBorder="1" applyAlignment="1">
      <alignment horizontal="center" vertical="center"/>
    </xf>
    <xf numFmtId="14" fontId="15" fillId="0" borderId="25" xfId="0" applyNumberFormat="1" applyFont="1" applyBorder="1" applyAlignment="1">
      <alignment horizontal="center" vertical="center"/>
    </xf>
    <xf numFmtId="0" fontId="4" fillId="10" borderId="20" xfId="0" applyFont="1" applyFill="1" applyBorder="1" applyAlignment="1" applyProtection="1">
      <alignment vertical="center" wrapText="1"/>
      <protection locked="0"/>
    </xf>
    <xf numFmtId="0" fontId="4" fillId="10" borderId="3" xfId="0" applyFont="1" applyFill="1" applyBorder="1" applyAlignment="1" applyProtection="1">
      <alignment vertical="center" wrapText="1"/>
      <protection locked="0"/>
    </xf>
    <xf numFmtId="0" fontId="4" fillId="10" borderId="2" xfId="0" applyFont="1" applyFill="1" applyBorder="1" applyAlignment="1" applyProtection="1">
      <alignment vertical="center" wrapText="1"/>
      <protection locked="0"/>
    </xf>
    <xf numFmtId="0" fontId="4" fillId="10" borderId="29" xfId="0" applyFont="1" applyFill="1" applyBorder="1" applyAlignment="1" applyProtection="1">
      <alignment vertical="center" wrapText="1"/>
      <protection locked="0"/>
    </xf>
    <xf numFmtId="0" fontId="18" fillId="0" borderId="0" xfId="0" applyFont="1" applyAlignment="1">
      <alignment vertical="top"/>
    </xf>
    <xf numFmtId="0" fontId="18" fillId="0" borderId="0" xfId="0" applyFont="1" applyAlignment="1">
      <alignment horizontal="right" vertical="top"/>
    </xf>
    <xf numFmtId="0" fontId="19" fillId="0" borderId="0" xfId="0" applyFont="1" applyAlignment="1">
      <alignment horizontal="right" wrapText="1"/>
    </xf>
    <xf numFmtId="0" fontId="10" fillId="0" borderId="0" xfId="0" applyFont="1" applyAlignment="1">
      <alignment vertical="center"/>
    </xf>
    <xf numFmtId="0" fontId="4" fillId="12" borderId="11" xfId="0" applyFont="1" applyFill="1" applyBorder="1" applyAlignment="1">
      <alignment horizontal="left" vertical="center"/>
    </xf>
    <xf numFmtId="42" fontId="4" fillId="13" borderId="11" xfId="2" applyFont="1" applyFill="1" applyBorder="1" applyAlignment="1">
      <alignment horizontal="left" vertical="center" wrapText="1"/>
    </xf>
    <xf numFmtId="0" fontId="4" fillId="13" borderId="11" xfId="0" applyFont="1" applyFill="1" applyBorder="1" applyAlignment="1">
      <alignment horizontal="left" vertical="center" wrapText="1"/>
    </xf>
    <xf numFmtId="1" fontId="4" fillId="13" borderId="11" xfId="0" applyNumberFormat="1" applyFont="1" applyFill="1" applyBorder="1" applyAlignment="1">
      <alignment horizontal="left" vertical="center" wrapText="1"/>
    </xf>
    <xf numFmtId="42" fontId="4" fillId="13" borderId="0" xfId="2" applyFont="1" applyFill="1" applyBorder="1" applyAlignment="1">
      <alignment horizontal="left" vertical="center" wrapText="1"/>
    </xf>
    <xf numFmtId="164" fontId="9" fillId="0" borderId="25" xfId="0" applyNumberFormat="1" applyFont="1" applyBorder="1" applyAlignment="1">
      <alignment horizontal="center" vertical="center"/>
    </xf>
    <xf numFmtId="1" fontId="9" fillId="0" borderId="25" xfId="0" applyNumberFormat="1" applyFont="1" applyBorder="1" applyAlignment="1">
      <alignment horizontal="left" vertical="center"/>
    </xf>
    <xf numFmtId="0" fontId="9" fillId="3" borderId="25" xfId="0" applyFont="1" applyFill="1" applyBorder="1" applyAlignment="1">
      <alignment horizontal="left" vertical="center"/>
    </xf>
    <xf numFmtId="0" fontId="9" fillId="0" borderId="25" xfId="0" applyFont="1" applyBorder="1" applyAlignment="1">
      <alignment horizontal="left" vertical="center"/>
    </xf>
    <xf numFmtId="1" fontId="9" fillId="3" borderId="25" xfId="0" applyNumberFormat="1" applyFont="1" applyFill="1" applyBorder="1" applyAlignment="1">
      <alignment horizontal="left" vertical="center"/>
    </xf>
    <xf numFmtId="1" fontId="10" fillId="0" borderId="25" xfId="0" applyNumberFormat="1" applyFont="1" applyBorder="1" applyAlignment="1" applyProtection="1">
      <alignment horizontal="right" vertical="center"/>
      <protection locked="0"/>
    </xf>
    <xf numFmtId="42" fontId="21" fillId="3" borderId="25" xfId="2" applyFont="1" applyFill="1" applyBorder="1" applyAlignment="1">
      <alignment horizontal="right" vertical="center"/>
    </xf>
    <xf numFmtId="42" fontId="9" fillId="0" borderId="25" xfId="2" applyFont="1" applyFill="1" applyBorder="1" applyAlignment="1">
      <alignment horizontal="left" vertical="center"/>
    </xf>
    <xf numFmtId="1" fontId="9" fillId="0" borderId="25" xfId="2" applyNumberFormat="1" applyFont="1" applyFill="1" applyBorder="1" applyAlignment="1">
      <alignment horizontal="left" vertical="center"/>
    </xf>
    <xf numFmtId="42" fontId="9" fillId="9" borderId="25" xfId="2" applyFont="1" applyFill="1" applyBorder="1" applyAlignment="1">
      <alignment horizontal="right" vertical="center"/>
    </xf>
    <xf numFmtId="0" fontId="10" fillId="0" borderId="25" xfId="0" applyFont="1" applyBorder="1" applyAlignment="1" applyProtection="1">
      <alignment horizontal="left" vertical="center"/>
      <protection locked="0"/>
    </xf>
    <xf numFmtId="1" fontId="2" fillId="0" borderId="25" xfId="0" applyNumberFormat="1" applyFont="1" applyBorder="1" applyAlignment="1">
      <alignment horizontal="left" vertical="center"/>
    </xf>
    <xf numFmtId="0" fontId="8" fillId="11" borderId="0" xfId="0" applyFont="1" applyFill="1" applyAlignment="1">
      <alignment vertical="center"/>
    </xf>
    <xf numFmtId="0" fontId="1" fillId="5" borderId="25" xfId="0" applyFont="1" applyFill="1" applyBorder="1" applyAlignment="1">
      <alignment horizontal="left" vertical="center" wrapText="1"/>
    </xf>
    <xf numFmtId="0" fontId="4" fillId="12" borderId="11" xfId="0" applyFont="1" applyFill="1" applyBorder="1" applyAlignment="1">
      <alignment horizontal="left" vertical="center" wrapText="1"/>
    </xf>
    <xf numFmtId="42" fontId="4" fillId="12" borderId="11" xfId="2" applyFont="1" applyFill="1" applyBorder="1" applyAlignment="1">
      <alignment horizontal="left" vertical="center" wrapText="1"/>
    </xf>
    <xf numFmtId="42" fontId="15" fillId="8" borderId="11" xfId="2" applyFont="1" applyFill="1" applyBorder="1" applyAlignment="1">
      <alignment horizontal="left" vertical="center" wrapText="1"/>
    </xf>
    <xf numFmtId="1" fontId="4" fillId="12" borderId="8" xfId="0" applyNumberFormat="1" applyFont="1" applyFill="1" applyBorder="1" applyAlignment="1">
      <alignment horizontal="left" vertical="center"/>
    </xf>
    <xf numFmtId="0" fontId="12" fillId="0" borderId="0" xfId="0" applyFont="1" applyAlignment="1">
      <alignment horizontal="left"/>
    </xf>
    <xf numFmtId="164" fontId="9" fillId="3" borderId="25" xfId="0" applyNumberFormat="1" applyFont="1" applyFill="1" applyBorder="1" applyAlignment="1">
      <alignment horizontal="center" vertical="center"/>
    </xf>
    <xf numFmtId="42" fontId="21" fillId="5" borderId="25" xfId="2" applyFont="1" applyFill="1" applyBorder="1" applyAlignment="1">
      <alignment horizontal="right" vertical="center"/>
    </xf>
    <xf numFmtId="1" fontId="9" fillId="3" borderId="25" xfId="2" applyNumberFormat="1" applyFont="1" applyFill="1" applyBorder="1" applyAlignment="1">
      <alignment horizontal="left" vertical="center"/>
    </xf>
    <xf numFmtId="1" fontId="9" fillId="5" borderId="25" xfId="0" applyNumberFormat="1" applyFont="1" applyFill="1" applyBorder="1" applyAlignment="1">
      <alignment horizontal="left" vertical="center"/>
    </xf>
    <xf numFmtId="14" fontId="2" fillId="3" borderId="25" xfId="0" applyNumberFormat="1" applyFont="1" applyFill="1" applyBorder="1" applyAlignment="1">
      <alignment horizontal="center" vertical="center"/>
    </xf>
    <xf numFmtId="0" fontId="10" fillId="0" borderId="25" xfId="0" applyFont="1" applyBorder="1" applyAlignment="1" applyProtection="1">
      <alignment horizontal="left" vertical="center" wrapText="1"/>
      <protection locked="0"/>
    </xf>
    <xf numFmtId="1" fontId="4" fillId="13" borderId="2" xfId="0" applyNumberFormat="1" applyFont="1" applyFill="1" applyBorder="1" applyAlignment="1">
      <alignment horizontal="left" vertical="center" wrapText="1"/>
    </xf>
    <xf numFmtId="1" fontId="9" fillId="3" borderId="38" xfId="2" applyNumberFormat="1" applyFont="1" applyFill="1" applyBorder="1" applyAlignment="1">
      <alignment horizontal="left" vertical="center"/>
    </xf>
    <xf numFmtId="42" fontId="9" fillId="0" borderId="38" xfId="2" applyFont="1" applyFill="1" applyBorder="1" applyAlignment="1">
      <alignment horizontal="right" vertical="center"/>
    </xf>
    <xf numFmtId="14" fontId="9" fillId="0" borderId="25" xfId="0" applyNumberFormat="1" applyFont="1" applyBorder="1" applyAlignment="1">
      <alignment horizontal="left" vertical="center"/>
    </xf>
    <xf numFmtId="0" fontId="8" fillId="10" borderId="22" xfId="0" applyFont="1" applyFill="1" applyBorder="1" applyAlignment="1" applyProtection="1">
      <alignment vertical="center" wrapText="1"/>
      <protection hidden="1"/>
    </xf>
    <xf numFmtId="0" fontId="8" fillId="10" borderId="4" xfId="0" applyFont="1" applyFill="1" applyBorder="1" applyAlignment="1" applyProtection="1">
      <alignment vertical="center" wrapText="1"/>
      <protection hidden="1"/>
    </xf>
    <xf numFmtId="0" fontId="8" fillId="10" borderId="2" xfId="0" applyFont="1" applyFill="1" applyBorder="1" applyAlignment="1" applyProtection="1">
      <alignment vertical="center" wrapText="1"/>
      <protection hidden="1"/>
    </xf>
    <xf numFmtId="0" fontId="8" fillId="10" borderId="11" xfId="0" applyFont="1" applyFill="1" applyBorder="1" applyAlignment="1" applyProtection="1">
      <alignment horizontal="center" vertical="center" wrapText="1"/>
      <protection hidden="1"/>
    </xf>
    <xf numFmtId="0" fontId="8" fillId="10" borderId="6" xfId="0" applyFont="1" applyFill="1" applyBorder="1" applyAlignment="1" applyProtection="1">
      <alignment horizontal="center" vertical="center" wrapText="1"/>
      <protection hidden="1"/>
    </xf>
    <xf numFmtId="0" fontId="10" fillId="0" borderId="25" xfId="0" applyFont="1" applyBorder="1" applyAlignment="1" applyProtection="1">
      <alignment horizontal="right" vertical="center" wrapText="1"/>
      <protection locked="0"/>
    </xf>
    <xf numFmtId="0" fontId="26" fillId="5" borderId="31" xfId="0" applyFont="1" applyFill="1" applyBorder="1" applyAlignment="1">
      <alignment horizontal="center" vertical="center"/>
    </xf>
    <xf numFmtId="0" fontId="26" fillId="5" borderId="32" xfId="0" applyFont="1" applyFill="1" applyBorder="1" applyAlignment="1">
      <alignment horizontal="center" vertical="center"/>
    </xf>
    <xf numFmtId="0" fontId="26" fillId="5" borderId="33" xfId="0" applyFont="1" applyFill="1" applyBorder="1" applyAlignment="1">
      <alignment horizontal="center" vertical="center"/>
    </xf>
    <xf numFmtId="0" fontId="26" fillId="5" borderId="34" xfId="0" applyFont="1" applyFill="1" applyBorder="1" applyAlignment="1">
      <alignment horizontal="center" vertical="center"/>
    </xf>
    <xf numFmtId="0" fontId="26" fillId="5" borderId="35" xfId="0" applyFont="1" applyFill="1" applyBorder="1" applyAlignment="1">
      <alignment horizontal="center" vertical="center"/>
    </xf>
    <xf numFmtId="0" fontId="26" fillId="5" borderId="36" xfId="0" applyFont="1" applyFill="1" applyBorder="1" applyAlignment="1">
      <alignment horizontal="center" vertical="center"/>
    </xf>
    <xf numFmtId="0" fontId="10" fillId="0" borderId="38" xfId="0" applyFont="1" applyBorder="1" applyAlignment="1" applyProtection="1">
      <alignment horizontal="left" vertical="center" wrapText="1"/>
      <protection locked="0"/>
    </xf>
    <xf numFmtId="0" fontId="8" fillId="10" borderId="2" xfId="0" applyFont="1" applyFill="1" applyBorder="1" applyAlignment="1" applyProtection="1">
      <alignment horizontal="left" vertical="center" wrapText="1"/>
      <protection hidden="1"/>
    </xf>
    <xf numFmtId="0" fontId="8" fillId="10" borderId="3" xfId="0" applyFont="1" applyFill="1" applyBorder="1" applyAlignment="1" applyProtection="1">
      <alignment horizontal="left" vertical="center" wrapText="1"/>
      <protection hidden="1"/>
    </xf>
    <xf numFmtId="0" fontId="10" fillId="0" borderId="25" xfId="0" applyFont="1" applyBorder="1" applyAlignment="1" applyProtection="1">
      <alignment horizontal="left" vertical="center" wrapText="1"/>
      <protection locked="0"/>
    </xf>
    <xf numFmtId="0" fontId="7" fillId="0" borderId="25" xfId="1" applyNumberFormat="1" applyFill="1" applyBorder="1" applyAlignment="1" applyProtection="1">
      <alignment horizontal="left" vertical="center" wrapText="1"/>
      <protection locked="0"/>
    </xf>
    <xf numFmtId="0" fontId="3" fillId="11" borderId="3" xfId="0" applyFont="1" applyFill="1" applyBorder="1" applyAlignment="1" applyProtection="1">
      <alignment horizontal="left" vertical="center"/>
      <protection hidden="1"/>
    </xf>
    <xf numFmtId="0" fontId="3" fillId="11" borderId="4" xfId="0" applyFont="1" applyFill="1" applyBorder="1" applyAlignment="1" applyProtection="1">
      <alignment horizontal="left" vertical="center"/>
      <protection hidden="1"/>
    </xf>
    <xf numFmtId="0" fontId="3" fillId="11" borderId="0" xfId="0" applyFont="1" applyFill="1" applyAlignment="1" applyProtection="1">
      <alignment horizontal="left" vertical="center"/>
      <protection hidden="1"/>
    </xf>
    <xf numFmtId="0" fontId="3" fillId="11" borderId="7" xfId="0" applyFont="1" applyFill="1" applyBorder="1" applyAlignment="1" applyProtection="1">
      <alignment horizontal="left" vertical="center"/>
      <protection hidden="1"/>
    </xf>
    <xf numFmtId="0" fontId="3" fillId="11" borderId="10" xfId="0" applyFont="1" applyFill="1" applyBorder="1" applyAlignment="1" applyProtection="1">
      <alignment horizontal="left" vertical="center"/>
      <protection hidden="1"/>
    </xf>
    <xf numFmtId="0" fontId="3" fillId="11" borderId="2" xfId="0" applyFont="1" applyFill="1" applyBorder="1" applyAlignment="1" applyProtection="1">
      <alignment horizontal="left" vertical="center"/>
      <protection hidden="1"/>
    </xf>
    <xf numFmtId="0" fontId="10" fillId="0" borderId="26"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8" fillId="10" borderId="29" xfId="0" applyFont="1" applyFill="1" applyBorder="1" applyAlignment="1" applyProtection="1">
      <alignment horizontal="left" vertical="center" wrapText="1"/>
      <protection hidden="1"/>
    </xf>
    <xf numFmtId="0" fontId="8" fillId="10" borderId="20" xfId="0" applyFont="1" applyFill="1" applyBorder="1" applyAlignment="1" applyProtection="1">
      <alignment horizontal="left" vertical="center" wrapText="1"/>
      <protection hidden="1"/>
    </xf>
    <xf numFmtId="0" fontId="8" fillId="10" borderId="18"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3" fillId="11" borderId="5" xfId="0" applyFont="1" applyFill="1" applyBorder="1" applyAlignment="1" applyProtection="1">
      <alignment horizontal="left" vertical="center"/>
      <protection hidden="1"/>
    </xf>
    <xf numFmtId="0" fontId="7" fillId="0" borderId="26" xfId="1" applyFill="1" applyBorder="1" applyAlignment="1" applyProtection="1">
      <alignment horizontal="left" vertical="center" wrapText="1"/>
      <protection locked="0"/>
    </xf>
    <xf numFmtId="0" fontId="7" fillId="0" borderId="39" xfId="1" applyFill="1" applyBorder="1" applyAlignment="1" applyProtection="1">
      <alignment horizontal="left" vertical="center" wrapText="1"/>
      <protection locked="0"/>
    </xf>
    <xf numFmtId="0" fontId="7" fillId="0" borderId="40" xfId="1" applyFill="1" applyBorder="1" applyAlignment="1" applyProtection="1">
      <alignment horizontal="left" vertical="center" wrapText="1"/>
      <protection locked="0"/>
    </xf>
    <xf numFmtId="0" fontId="8" fillId="10" borderId="20"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3" fillId="11" borderId="3" xfId="0" applyFont="1" applyFill="1" applyBorder="1" applyAlignment="1">
      <alignment horizontal="left" vertical="center"/>
    </xf>
    <xf numFmtId="0" fontId="3" fillId="11" borderId="4" xfId="0" applyFont="1" applyFill="1" applyBorder="1" applyAlignment="1">
      <alignment horizontal="left" vertical="center"/>
    </xf>
    <xf numFmtId="0" fontId="3" fillId="11" borderId="5" xfId="0" applyFont="1" applyFill="1" applyBorder="1" applyAlignment="1">
      <alignment horizontal="left" vertical="center"/>
    </xf>
    <xf numFmtId="0" fontId="3" fillId="11" borderId="2" xfId="0" applyFont="1" applyFill="1" applyBorder="1" applyAlignment="1" applyProtection="1">
      <alignment horizontal="left" vertical="center"/>
      <protection locked="0"/>
    </xf>
    <xf numFmtId="0" fontId="3" fillId="11" borderId="2" xfId="3" applyFont="1" applyFill="1" applyBorder="1" applyAlignment="1" applyProtection="1">
      <alignment horizontal="left" vertical="center"/>
      <protection locked="0"/>
    </xf>
    <xf numFmtId="0" fontId="4" fillId="10" borderId="27" xfId="3" applyFont="1" applyFill="1" applyBorder="1" applyAlignment="1" applyProtection="1">
      <alignment horizontal="left" vertical="center" wrapText="1"/>
      <protection locked="0"/>
    </xf>
    <xf numFmtId="0" fontId="4" fillId="10" borderId="17" xfId="3" applyFont="1" applyFill="1" applyBorder="1" applyAlignment="1" applyProtection="1">
      <alignment horizontal="left" vertical="center" wrapText="1"/>
      <protection locked="0"/>
    </xf>
    <xf numFmtId="0" fontId="1" fillId="3" borderId="38" xfId="0" applyFont="1" applyFill="1" applyBorder="1" applyAlignment="1" applyProtection="1">
      <alignment horizontal="left" vertical="center" wrapText="1"/>
      <protection locked="0"/>
    </xf>
    <xf numFmtId="0" fontId="4" fillId="10" borderId="4" xfId="3" applyFont="1" applyFill="1" applyBorder="1" applyAlignment="1" applyProtection="1">
      <alignment horizontal="left" vertical="center" wrapText="1"/>
      <protection locked="0"/>
    </xf>
    <xf numFmtId="0" fontId="1" fillId="3" borderId="25" xfId="0" applyFont="1" applyFill="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3" borderId="37" xfId="0" applyFont="1" applyFill="1" applyBorder="1" applyAlignment="1" applyProtection="1">
      <alignment horizontal="left" vertical="center" wrapText="1"/>
      <protection locked="0"/>
    </xf>
    <xf numFmtId="0" fontId="1" fillId="3" borderId="0" xfId="0" applyFont="1" applyFill="1" applyAlignment="1" applyProtection="1">
      <alignment horizontal="left" vertical="center" wrapText="1"/>
      <protection locked="0"/>
    </xf>
    <xf numFmtId="0" fontId="4" fillId="10" borderId="28" xfId="3" applyFont="1" applyFill="1" applyBorder="1" applyAlignment="1" applyProtection="1">
      <alignment horizontal="left" vertical="center" wrapText="1"/>
      <protection locked="0"/>
    </xf>
    <xf numFmtId="0" fontId="4" fillId="10" borderId="19" xfId="3" applyFont="1" applyFill="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1" fillId="6" borderId="14"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13" xfId="0" applyFont="1" applyFill="1" applyBorder="1" applyAlignment="1">
      <alignment horizontal="left" vertical="center" wrapText="1"/>
    </xf>
    <xf numFmtId="0" fontId="8" fillId="11" borderId="2" xfId="0" applyFont="1" applyFill="1" applyBorder="1" applyAlignment="1">
      <alignment horizontal="center" vertical="center" wrapText="1"/>
    </xf>
    <xf numFmtId="0" fontId="8" fillId="11" borderId="29" xfId="0" applyFont="1" applyFill="1" applyBorder="1" applyAlignment="1">
      <alignment horizontal="center" vertical="center" wrapText="1"/>
    </xf>
    <xf numFmtId="0" fontId="13" fillId="6" borderId="12"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13" xfId="0" applyFont="1" applyFill="1" applyBorder="1" applyAlignment="1">
      <alignment horizontal="left" vertical="center" wrapText="1"/>
    </xf>
    <xf numFmtId="0" fontId="5" fillId="7" borderId="12" xfId="0" applyFont="1" applyFill="1" applyBorder="1" applyAlignment="1">
      <alignment horizontal="left" vertical="center"/>
    </xf>
    <xf numFmtId="0" fontId="5" fillId="7" borderId="0" xfId="0" applyFont="1" applyFill="1" applyAlignment="1">
      <alignment horizontal="left" vertical="center"/>
    </xf>
    <xf numFmtId="0" fontId="5" fillId="7" borderId="13" xfId="0" applyFont="1" applyFill="1" applyBorder="1" applyAlignment="1">
      <alignment horizontal="left" vertical="center"/>
    </xf>
    <xf numFmtId="0" fontId="14" fillId="5" borderId="7" xfId="0" applyFont="1" applyFill="1" applyBorder="1" applyAlignment="1">
      <alignment horizontal="left" vertical="center" wrapText="1"/>
    </xf>
    <xf numFmtId="0" fontId="26" fillId="2" borderId="31"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1" fillId="0" borderId="25" xfId="3" applyFont="1" applyBorder="1" applyAlignment="1" applyProtection="1">
      <alignment horizontal="left" vertical="center" wrapText="1"/>
      <protection locked="0"/>
    </xf>
    <xf numFmtId="0" fontId="4" fillId="10" borderId="22" xfId="3" applyFont="1" applyFill="1" applyBorder="1" applyAlignment="1" applyProtection="1">
      <alignment horizontal="left" vertical="center" wrapText="1"/>
      <protection locked="0"/>
    </xf>
    <xf numFmtId="0" fontId="1" fillId="0" borderId="38" xfId="3"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4" fillId="12" borderId="3"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20" xfId="0" applyFont="1" applyFill="1" applyBorder="1" applyAlignment="1">
      <alignment horizontal="center" vertical="center"/>
    </xf>
    <xf numFmtId="0" fontId="4" fillId="12" borderId="22" xfId="0" applyFont="1" applyFill="1" applyBorder="1" applyAlignment="1">
      <alignment horizontal="center" vertical="center"/>
    </xf>
  </cellXfs>
  <cellStyles count="4">
    <cellStyle name="Hipervínculo" xfId="1" builtinId="8"/>
    <cellStyle name="Moneda [0]" xfId="2" builtinId="7"/>
    <cellStyle name="Normal" xfId="0" builtinId="0"/>
    <cellStyle name="Normal 3" xfId="3" xr:uid="{00000000-0005-0000-0000-000003000000}"/>
  </cellStyles>
  <dxfs count="0"/>
  <tableStyles count="0" defaultTableStyle="TableStyleMedium2" defaultPivotStyle="PivotStyleLight16"/>
  <colors>
    <mruColors>
      <color rgb="FF8B73FF"/>
      <color rgb="FF1E117C"/>
      <color rgb="FFEAEADE"/>
      <color rgb="FF5BAE27"/>
      <color rgb="FF0056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2887</xdr:colOff>
      <xdr:row>0</xdr:row>
      <xdr:rowOff>103719</xdr:rowOff>
    </xdr:from>
    <xdr:to>
      <xdr:col>2</xdr:col>
      <xdr:colOff>661263</xdr:colOff>
      <xdr:row>3</xdr:row>
      <xdr:rowOff>17319</xdr:rowOff>
    </xdr:to>
    <xdr:pic>
      <xdr:nvPicPr>
        <xdr:cNvPr id="5" name="Imagen 4" descr="Empleos ESACHS - Trabajos y empleos en Chile, bolsa de trabajo, portal de  empleo | Trabajando.com">
          <a:extLst>
            <a:ext uri="{FF2B5EF4-FFF2-40B4-BE49-F238E27FC236}">
              <a16:creationId xmlns:a16="http://schemas.microsoft.com/office/drawing/2014/main" id="{2C0E1D5B-6EFC-35CB-0510-611D5C8FBD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1" y="103719"/>
          <a:ext cx="1091330" cy="48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12212</xdr:colOff>
      <xdr:row>1</xdr:row>
      <xdr:rowOff>6107</xdr:rowOff>
    </xdr:from>
    <xdr:to>
      <xdr:col>1</xdr:col>
      <xdr:colOff>1047195</xdr:colOff>
      <xdr:row>3</xdr:row>
      <xdr:rowOff>37314</xdr:rowOff>
    </xdr:to>
    <xdr:pic>
      <xdr:nvPicPr>
        <xdr:cNvPr id="3" name="Imagen 2" descr="Empleos ESACHS - Trabajos y empleos en Chile, bolsa de trabajo, portal de  empleo | Trabajando.com">
          <a:extLst>
            <a:ext uri="{FF2B5EF4-FFF2-40B4-BE49-F238E27FC236}">
              <a16:creationId xmlns:a16="http://schemas.microsoft.com/office/drawing/2014/main" id="{7395465E-8FD0-4963-8B2B-4A38BC160F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164" y="109905"/>
          <a:ext cx="1080721" cy="470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vacunainfluenza@esachs.c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8"/>
  <sheetViews>
    <sheetView workbookViewId="0">
      <selection activeCell="D14" sqref="D14:G14"/>
    </sheetView>
  </sheetViews>
  <sheetFormatPr baseColWidth="10" defaultColWidth="11.453125" defaultRowHeight="12.5" x14ac:dyDescent="0.25"/>
  <cols>
    <col min="1" max="1" width="2.81640625" style="23" customWidth="1"/>
    <col min="2" max="2" width="33.54296875" style="23" bestFit="1" customWidth="1"/>
    <col min="3" max="3" width="31" style="23" customWidth="1"/>
    <col min="4" max="4" width="11.453125" style="23"/>
    <col min="5" max="5" width="19.81640625" style="23" customWidth="1"/>
    <col min="6" max="16384" width="11.453125" style="23"/>
  </cols>
  <sheetData>
    <row r="2" spans="2:5" ht="18" customHeight="1" x14ac:dyDescent="0.25">
      <c r="B2" s="80" t="s">
        <v>0</v>
      </c>
      <c r="C2" s="40" t="s">
        <v>1</v>
      </c>
      <c r="D2" s="80" t="s">
        <v>2</v>
      </c>
      <c r="E2" s="40" t="s">
        <v>3</v>
      </c>
    </row>
    <row r="3" spans="2:5" ht="13" x14ac:dyDescent="0.25">
      <c r="B3" s="81" t="s">
        <v>4</v>
      </c>
      <c r="C3" s="81" t="s">
        <v>5</v>
      </c>
      <c r="D3" s="81" t="s">
        <v>6</v>
      </c>
      <c r="E3" s="81" t="s">
        <v>7</v>
      </c>
    </row>
    <row r="4" spans="2:5" ht="13" x14ac:dyDescent="0.25">
      <c r="B4" s="81" t="s">
        <v>8</v>
      </c>
      <c r="C4" s="81" t="s">
        <v>9</v>
      </c>
      <c r="D4" s="81" t="s">
        <v>10</v>
      </c>
      <c r="E4" s="81" t="s">
        <v>11</v>
      </c>
    </row>
    <row r="5" spans="2:5" ht="13" x14ac:dyDescent="0.25">
      <c r="B5" s="81" t="s">
        <v>12</v>
      </c>
      <c r="C5" s="81" t="s">
        <v>13</v>
      </c>
      <c r="D5" s="81" t="s">
        <v>14</v>
      </c>
    </row>
    <row r="6" spans="2:5" ht="13" x14ac:dyDescent="0.25">
      <c r="B6" s="81" t="s">
        <v>15</v>
      </c>
      <c r="C6" s="81" t="s">
        <v>16</v>
      </c>
      <c r="D6" s="81" t="s">
        <v>17</v>
      </c>
    </row>
    <row r="7" spans="2:5" ht="13" x14ac:dyDescent="0.25">
      <c r="D7" s="81" t="s">
        <v>18</v>
      </c>
    </row>
    <row r="8" spans="2:5" ht="13" x14ac:dyDescent="0.25">
      <c r="D8" s="81" t="s">
        <v>19</v>
      </c>
    </row>
    <row r="9" spans="2:5" ht="13" x14ac:dyDescent="0.25">
      <c r="D9" s="81" t="s">
        <v>20</v>
      </c>
    </row>
    <row r="10" spans="2:5" ht="13" x14ac:dyDescent="0.25">
      <c r="D10" s="81" t="s">
        <v>21</v>
      </c>
    </row>
    <row r="11" spans="2:5" ht="13" x14ac:dyDescent="0.25">
      <c r="D11" s="81" t="s">
        <v>22</v>
      </c>
    </row>
    <row r="12" spans="2:5" ht="13" x14ac:dyDescent="0.25">
      <c r="D12" s="81" t="s">
        <v>23</v>
      </c>
    </row>
    <row r="13" spans="2:5" ht="13" x14ac:dyDescent="0.25">
      <c r="D13" s="81" t="s">
        <v>24</v>
      </c>
    </row>
    <row r="14" spans="2:5" ht="13" x14ac:dyDescent="0.25">
      <c r="D14" s="81" t="s">
        <v>25</v>
      </c>
    </row>
    <row r="15" spans="2:5" ht="13" x14ac:dyDescent="0.25">
      <c r="D15" s="81" t="s">
        <v>26</v>
      </c>
    </row>
    <row r="16" spans="2:5" ht="13" x14ac:dyDescent="0.25">
      <c r="D16" s="81" t="s">
        <v>27</v>
      </c>
    </row>
    <row r="17" spans="4:4" ht="13" x14ac:dyDescent="0.25">
      <c r="D17" s="81" t="s">
        <v>28</v>
      </c>
    </row>
    <row r="18" spans="4:4" ht="13" x14ac:dyDescent="0.25">
      <c r="D18" s="81" t="s">
        <v>29</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E117C"/>
  </sheetPr>
  <dimension ref="A1:L34"/>
  <sheetViews>
    <sheetView showGridLines="0" tabSelected="1" view="pageBreakPreview" zoomScale="110" zoomScaleNormal="80" zoomScaleSheetLayoutView="110" workbookViewId="0">
      <selection activeCell="I20" sqref="I20"/>
    </sheetView>
  </sheetViews>
  <sheetFormatPr baseColWidth="10" defaultColWidth="11.453125" defaultRowHeight="13" x14ac:dyDescent="0.3"/>
  <cols>
    <col min="1" max="1" width="0.81640625" style="1" customWidth="1"/>
    <col min="2" max="2" width="6.453125" style="1" customWidth="1"/>
    <col min="3" max="3" width="10.54296875" style="1" customWidth="1"/>
    <col min="4" max="4" width="16" style="1" customWidth="1"/>
    <col min="5" max="5" width="12.1796875" style="1" customWidth="1"/>
    <col min="6" max="6" width="11.81640625" style="1" customWidth="1"/>
    <col min="7" max="7" width="9.54296875" style="1" customWidth="1"/>
    <col min="8" max="8" width="17" style="1" customWidth="1"/>
    <col min="9" max="9" width="10" style="1" customWidth="1"/>
    <col min="10" max="10" width="10.1796875" style="1" customWidth="1"/>
    <col min="11" max="11" width="10.26953125" style="1" customWidth="1"/>
    <col min="12" max="12" width="0.7265625" style="1" customWidth="1"/>
    <col min="13" max="16384" width="11.453125" style="1"/>
  </cols>
  <sheetData>
    <row r="1" spans="1:12" ht="10.5" customHeight="1" thickBot="1" x14ac:dyDescent="0.35"/>
    <row r="2" spans="1:12" ht="21" customHeight="1" thickTop="1" x14ac:dyDescent="0.3">
      <c r="A2" s="15"/>
      <c r="C2"/>
      <c r="D2" s="103" t="s">
        <v>30</v>
      </c>
      <c r="E2" s="104"/>
      <c r="F2" s="104"/>
      <c r="G2" s="104"/>
      <c r="H2" s="104"/>
      <c r="I2" s="104"/>
      <c r="J2" s="104"/>
      <c r="K2" s="105"/>
      <c r="L2" s="16"/>
    </row>
    <row r="3" spans="1:12" ht="13.5" customHeight="1" thickBot="1" x14ac:dyDescent="0.35">
      <c r="A3" s="15"/>
      <c r="D3" s="106"/>
      <c r="E3" s="107"/>
      <c r="F3" s="107"/>
      <c r="G3" s="107"/>
      <c r="H3" s="107"/>
      <c r="I3" s="107"/>
      <c r="J3" s="107"/>
      <c r="K3" s="108"/>
      <c r="L3" s="16"/>
    </row>
    <row r="4" spans="1:12" ht="7.5" customHeight="1" thickTop="1" x14ac:dyDescent="0.3">
      <c r="A4" s="15"/>
      <c r="B4" s="3"/>
      <c r="C4" s="3"/>
      <c r="E4" s="4"/>
      <c r="F4" s="4"/>
      <c r="G4" s="4"/>
      <c r="H4" s="5"/>
      <c r="I4" s="8"/>
      <c r="J4" s="8"/>
      <c r="K4" s="8"/>
      <c r="L4" s="16"/>
    </row>
    <row r="5" spans="1:12" ht="17.25" customHeight="1" x14ac:dyDescent="0.3">
      <c r="A5" s="15"/>
      <c r="B5" s="3"/>
      <c r="C5" s="3"/>
      <c r="D5" s="9"/>
      <c r="E5" s="9"/>
      <c r="F5" s="9"/>
      <c r="G5" s="9"/>
      <c r="H5" s="10"/>
      <c r="I5" s="11"/>
      <c r="J5" s="52" t="s">
        <v>31</v>
      </c>
      <c r="K5" s="54">
        <f ca="1">TODAY()</f>
        <v>45296</v>
      </c>
      <c r="L5" s="16"/>
    </row>
    <row r="6" spans="1:12" ht="6" customHeight="1" x14ac:dyDescent="0.3">
      <c r="A6" s="15"/>
      <c r="B6" s="3"/>
      <c r="C6" s="3"/>
      <c r="D6" s="9"/>
      <c r="E6" s="9"/>
      <c r="F6" s="9"/>
      <c r="G6" s="9"/>
      <c r="H6" s="10"/>
      <c r="I6" s="11"/>
      <c r="J6" s="11"/>
      <c r="K6" s="11"/>
      <c r="L6" s="16"/>
    </row>
    <row r="7" spans="1:12" ht="18" customHeight="1" x14ac:dyDescent="0.3">
      <c r="A7" s="15"/>
      <c r="B7" s="119" t="s">
        <v>32</v>
      </c>
      <c r="C7" s="119"/>
      <c r="D7" s="119"/>
      <c r="E7" s="119"/>
      <c r="F7" s="119"/>
      <c r="G7" s="119"/>
      <c r="H7" s="119"/>
      <c r="I7" s="119"/>
      <c r="J7" s="119"/>
      <c r="K7" s="119"/>
      <c r="L7" s="16"/>
    </row>
    <row r="8" spans="1:12" ht="18" customHeight="1" x14ac:dyDescent="0.3">
      <c r="A8" s="15"/>
      <c r="B8" s="123" t="s">
        <v>33</v>
      </c>
      <c r="C8" s="124"/>
      <c r="D8" s="109"/>
      <c r="E8" s="109"/>
      <c r="F8" s="109"/>
      <c r="G8" s="109"/>
      <c r="H8" s="97" t="s">
        <v>34</v>
      </c>
      <c r="I8" s="109"/>
      <c r="J8" s="109"/>
      <c r="K8" s="109"/>
      <c r="L8" s="16"/>
    </row>
    <row r="9" spans="1:12" ht="18" customHeight="1" x14ac:dyDescent="0.3">
      <c r="A9" s="15"/>
      <c r="B9" s="110" t="s">
        <v>35</v>
      </c>
      <c r="C9" s="111"/>
      <c r="D9" s="112"/>
      <c r="E9" s="112"/>
      <c r="F9" s="112"/>
      <c r="G9" s="112"/>
      <c r="H9" s="98" t="s">
        <v>36</v>
      </c>
      <c r="I9" s="113"/>
      <c r="J9" s="113"/>
      <c r="K9" s="113"/>
      <c r="L9" s="16"/>
    </row>
    <row r="10" spans="1:12" ht="18" customHeight="1" x14ac:dyDescent="0.3">
      <c r="A10" s="15"/>
      <c r="B10" s="110" t="s">
        <v>37</v>
      </c>
      <c r="C10" s="111"/>
      <c r="D10" s="112"/>
      <c r="E10" s="112"/>
      <c r="F10" s="112"/>
      <c r="G10" s="112"/>
      <c r="H10" s="98" t="s">
        <v>38</v>
      </c>
      <c r="I10" s="112"/>
      <c r="J10" s="112"/>
      <c r="K10" s="112"/>
      <c r="L10" s="16"/>
    </row>
    <row r="11" spans="1:12" ht="18" customHeight="1" x14ac:dyDescent="0.3">
      <c r="A11" s="15"/>
      <c r="B11" s="110" t="s">
        <v>39</v>
      </c>
      <c r="C11" s="111"/>
      <c r="D11" s="112"/>
      <c r="E11" s="112"/>
      <c r="F11" s="112"/>
      <c r="G11" s="112"/>
      <c r="H11" s="98" t="s">
        <v>40</v>
      </c>
      <c r="I11" s="112"/>
      <c r="J11" s="112"/>
      <c r="K11" s="112"/>
      <c r="L11" s="16"/>
    </row>
    <row r="12" spans="1:12" ht="18" customHeight="1" x14ac:dyDescent="0.3">
      <c r="A12" s="15"/>
      <c r="B12" s="114" t="s">
        <v>41</v>
      </c>
      <c r="C12" s="115"/>
      <c r="D12" s="116"/>
      <c r="E12" s="116"/>
      <c r="F12" s="116"/>
      <c r="G12" s="116"/>
      <c r="H12" s="117"/>
      <c r="I12" s="116"/>
      <c r="J12" s="116"/>
      <c r="K12" s="118"/>
      <c r="L12" s="16"/>
    </row>
    <row r="13" spans="1:12" ht="18" customHeight="1" x14ac:dyDescent="0.3">
      <c r="A13" s="15"/>
      <c r="B13" s="110" t="s">
        <v>42</v>
      </c>
      <c r="C13" s="111"/>
      <c r="D13" s="120"/>
      <c r="E13" s="121"/>
      <c r="F13" s="121"/>
      <c r="G13" s="122"/>
      <c r="H13" s="99" t="s">
        <v>43</v>
      </c>
      <c r="I13" s="128"/>
      <c r="J13" s="129"/>
      <c r="K13" s="130"/>
      <c r="L13" s="16"/>
    </row>
    <row r="14" spans="1:12" ht="18" customHeight="1" x14ac:dyDescent="0.3">
      <c r="A14" s="15"/>
      <c r="B14" s="110" t="s">
        <v>44</v>
      </c>
      <c r="C14" s="111"/>
      <c r="D14" s="120"/>
      <c r="E14" s="121"/>
      <c r="F14" s="121"/>
      <c r="G14" s="122"/>
      <c r="H14" s="99" t="s">
        <v>38</v>
      </c>
      <c r="I14" s="120"/>
      <c r="J14" s="121"/>
      <c r="K14" s="122"/>
      <c r="L14" s="16"/>
    </row>
    <row r="15" spans="1:12" ht="6" customHeight="1" x14ac:dyDescent="0.3">
      <c r="A15" s="15"/>
      <c r="B15" s="4"/>
      <c r="C15" s="4"/>
      <c r="D15" s="6"/>
      <c r="E15" s="6"/>
      <c r="F15" s="6"/>
      <c r="G15" s="6"/>
      <c r="H15" s="7"/>
      <c r="I15" s="4"/>
      <c r="J15" s="4"/>
      <c r="K15" s="6"/>
      <c r="L15" s="16"/>
    </row>
    <row r="16" spans="1:12" ht="18" customHeight="1" x14ac:dyDescent="0.3">
      <c r="A16" s="15"/>
      <c r="B16" s="114" t="s">
        <v>45</v>
      </c>
      <c r="C16" s="115"/>
      <c r="D16" s="115"/>
      <c r="E16" s="115"/>
      <c r="F16" s="115"/>
      <c r="G16" s="115"/>
      <c r="H16" s="115"/>
      <c r="I16" s="115"/>
      <c r="J16" s="115"/>
      <c r="K16" s="127"/>
      <c r="L16" s="16"/>
    </row>
    <row r="17" spans="1:12" ht="22.5" customHeight="1" x14ac:dyDescent="0.3">
      <c r="A17" s="15"/>
      <c r="B17" s="100" t="s">
        <v>46</v>
      </c>
      <c r="C17" s="100" t="s">
        <v>47</v>
      </c>
      <c r="D17" s="100" t="s">
        <v>48</v>
      </c>
      <c r="E17" s="100" t="s">
        <v>39</v>
      </c>
      <c r="F17" s="101" t="s">
        <v>1</v>
      </c>
      <c r="G17" s="101" t="s">
        <v>3</v>
      </c>
      <c r="H17" s="101" t="s">
        <v>49</v>
      </c>
      <c r="I17" s="100" t="s">
        <v>50</v>
      </c>
      <c r="J17" s="100" t="s">
        <v>51</v>
      </c>
      <c r="K17" s="100" t="s">
        <v>52</v>
      </c>
      <c r="L17" s="16"/>
    </row>
    <row r="18" spans="1:12" ht="22" customHeight="1" x14ac:dyDescent="0.3">
      <c r="A18" s="15"/>
      <c r="B18" s="92"/>
      <c r="C18" s="92"/>
      <c r="D18" s="92"/>
      <c r="E18" s="92"/>
      <c r="F18" s="92"/>
      <c r="G18" s="92"/>
      <c r="H18" s="92"/>
      <c r="I18" s="92"/>
      <c r="J18" s="102"/>
      <c r="K18" s="102"/>
      <c r="L18" s="16"/>
    </row>
    <row r="19" spans="1:12" ht="22" customHeight="1" x14ac:dyDescent="0.3">
      <c r="A19" s="15"/>
      <c r="B19" s="92"/>
      <c r="C19" s="92"/>
      <c r="D19" s="92"/>
      <c r="E19" s="92"/>
      <c r="F19" s="92"/>
      <c r="G19" s="92"/>
      <c r="H19" s="92"/>
      <c r="I19" s="92"/>
      <c r="J19" s="102"/>
      <c r="K19" s="102"/>
      <c r="L19" s="16"/>
    </row>
    <row r="20" spans="1:12" ht="22" customHeight="1" x14ac:dyDescent="0.3">
      <c r="A20" s="15"/>
      <c r="B20" s="92"/>
      <c r="C20" s="92"/>
      <c r="D20" s="92"/>
      <c r="E20" s="92"/>
      <c r="F20" s="92"/>
      <c r="G20" s="92"/>
      <c r="H20" s="92"/>
      <c r="I20" s="92"/>
      <c r="J20" s="102"/>
      <c r="K20" s="102"/>
      <c r="L20" s="16"/>
    </row>
    <row r="21" spans="1:12" ht="22" customHeight="1" x14ac:dyDescent="0.3">
      <c r="A21" s="15"/>
      <c r="B21" s="92"/>
      <c r="C21" s="92"/>
      <c r="D21" s="92"/>
      <c r="E21" s="92"/>
      <c r="F21" s="92"/>
      <c r="G21" s="92"/>
      <c r="H21" s="92"/>
      <c r="I21" s="92"/>
      <c r="J21" s="102"/>
      <c r="K21" s="102"/>
      <c r="L21" s="16"/>
    </row>
    <row r="22" spans="1:12" ht="22" customHeight="1" x14ac:dyDescent="0.3">
      <c r="A22" s="15"/>
      <c r="B22" s="92"/>
      <c r="C22" s="92"/>
      <c r="D22" s="92"/>
      <c r="E22" s="92"/>
      <c r="F22" s="92"/>
      <c r="G22" s="92"/>
      <c r="H22" s="92"/>
      <c r="I22" s="92"/>
      <c r="J22" s="102"/>
      <c r="K22" s="102"/>
      <c r="L22" s="16"/>
    </row>
    <row r="23" spans="1:12" ht="22" customHeight="1" x14ac:dyDescent="0.3">
      <c r="A23" s="15"/>
      <c r="B23" s="92"/>
      <c r="C23" s="92"/>
      <c r="D23" s="92"/>
      <c r="E23" s="92"/>
      <c r="F23" s="92"/>
      <c r="G23" s="92"/>
      <c r="H23" s="92"/>
      <c r="I23" s="92"/>
      <c r="J23" s="102"/>
      <c r="K23" s="102"/>
      <c r="L23" s="16"/>
    </row>
    <row r="24" spans="1:12" ht="22" customHeight="1" x14ac:dyDescent="0.3">
      <c r="A24" s="15"/>
      <c r="B24" s="92"/>
      <c r="C24" s="92"/>
      <c r="D24" s="92"/>
      <c r="E24" s="92"/>
      <c r="F24" s="92"/>
      <c r="G24" s="92"/>
      <c r="H24" s="92"/>
      <c r="I24" s="92"/>
      <c r="J24" s="102"/>
      <c r="K24" s="102"/>
      <c r="L24" s="16"/>
    </row>
    <row r="25" spans="1:12" ht="22" customHeight="1" x14ac:dyDescent="0.3">
      <c r="A25" s="15"/>
      <c r="B25" s="92"/>
      <c r="C25" s="92"/>
      <c r="D25" s="92"/>
      <c r="E25" s="92"/>
      <c r="F25" s="92"/>
      <c r="G25" s="92"/>
      <c r="H25" s="92"/>
      <c r="I25" s="92"/>
      <c r="J25" s="102"/>
      <c r="K25" s="102"/>
      <c r="L25" s="16"/>
    </row>
    <row r="26" spans="1:12" ht="22" customHeight="1" x14ac:dyDescent="0.3">
      <c r="A26" s="15"/>
      <c r="B26" s="92"/>
      <c r="C26" s="92"/>
      <c r="D26" s="92"/>
      <c r="E26" s="92"/>
      <c r="F26" s="92"/>
      <c r="G26" s="92"/>
      <c r="H26" s="92"/>
      <c r="I26" s="92"/>
      <c r="J26" s="102"/>
      <c r="K26" s="102"/>
      <c r="L26" s="16"/>
    </row>
    <row r="27" spans="1:12" ht="22" customHeight="1" x14ac:dyDescent="0.3">
      <c r="A27" s="15"/>
      <c r="B27" s="92"/>
      <c r="C27" s="92"/>
      <c r="D27" s="92"/>
      <c r="E27" s="92"/>
      <c r="F27" s="92"/>
      <c r="G27" s="92"/>
      <c r="H27" s="92"/>
      <c r="I27" s="92"/>
      <c r="J27" s="102"/>
      <c r="K27" s="102"/>
      <c r="L27" s="16"/>
    </row>
    <row r="28" spans="1:12" ht="22" customHeight="1" x14ac:dyDescent="0.3">
      <c r="A28" s="15"/>
      <c r="B28" s="92"/>
      <c r="C28" s="92"/>
      <c r="D28" s="92"/>
      <c r="E28" s="92"/>
      <c r="F28" s="92"/>
      <c r="G28" s="92"/>
      <c r="H28" s="92"/>
      <c r="I28" s="92"/>
      <c r="J28" s="102"/>
      <c r="K28" s="102"/>
      <c r="L28" s="16"/>
    </row>
    <row r="29" spans="1:12" ht="22" customHeight="1" x14ac:dyDescent="0.3">
      <c r="A29" s="15"/>
      <c r="B29" s="92"/>
      <c r="C29" s="92"/>
      <c r="D29" s="92"/>
      <c r="E29" s="92"/>
      <c r="F29" s="92"/>
      <c r="G29" s="92"/>
      <c r="H29" s="92"/>
      <c r="I29" s="92"/>
      <c r="J29" s="102"/>
      <c r="K29" s="102"/>
      <c r="L29" s="16"/>
    </row>
    <row r="30" spans="1:12" ht="22" customHeight="1" x14ac:dyDescent="0.3">
      <c r="A30" s="15"/>
      <c r="B30" s="92"/>
      <c r="C30" s="92"/>
      <c r="D30" s="92"/>
      <c r="E30" s="92"/>
      <c r="F30" s="92"/>
      <c r="G30" s="92"/>
      <c r="H30" s="92"/>
      <c r="I30" s="92"/>
      <c r="J30" s="102"/>
      <c r="K30" s="102"/>
      <c r="L30" s="16"/>
    </row>
    <row r="31" spans="1:12" s="2" customFormat="1" ht="22" customHeight="1" x14ac:dyDescent="0.3">
      <c r="A31" s="17"/>
      <c r="B31" s="92"/>
      <c r="C31" s="92"/>
      <c r="D31" s="92"/>
      <c r="E31" s="92"/>
      <c r="F31" s="92"/>
      <c r="G31" s="92"/>
      <c r="H31" s="92"/>
      <c r="I31" s="92"/>
      <c r="J31" s="102"/>
      <c r="K31" s="102"/>
      <c r="L31" s="18"/>
    </row>
    <row r="32" spans="1:12" ht="22" customHeight="1" x14ac:dyDescent="0.3">
      <c r="A32" s="15"/>
      <c r="B32" s="92"/>
      <c r="C32" s="92"/>
      <c r="D32" s="92"/>
      <c r="E32" s="92"/>
      <c r="F32" s="92"/>
      <c r="G32" s="92"/>
      <c r="H32" s="92"/>
      <c r="I32" s="92"/>
      <c r="J32" s="102"/>
      <c r="K32" s="102"/>
      <c r="L32" s="16"/>
    </row>
    <row r="33" spans="1:12" ht="25.5" customHeight="1" x14ac:dyDescent="0.3">
      <c r="A33" s="15"/>
      <c r="B33" s="125" t="s">
        <v>53</v>
      </c>
      <c r="C33" s="126"/>
      <c r="D33" s="126"/>
      <c r="E33" s="126"/>
      <c r="F33" s="126"/>
      <c r="G33" s="126"/>
      <c r="H33" s="126"/>
      <c r="I33" s="126"/>
      <c r="J33" s="43">
        <f>SUM(J18:J32)</f>
        <v>0</v>
      </c>
      <c r="K33" s="43">
        <f>SUM(K18:K32)</f>
        <v>0</v>
      </c>
      <c r="L33" s="16"/>
    </row>
    <row r="34" spans="1:12" ht="4.5" customHeight="1" x14ac:dyDescent="0.3"/>
  </sheetData>
  <sheetProtection selectLockedCells="1"/>
  <mergeCells count="23">
    <mergeCell ref="B8:C8"/>
    <mergeCell ref="B10:C10"/>
    <mergeCell ref="B33:I33"/>
    <mergeCell ref="B16:K16"/>
    <mergeCell ref="B13:C13"/>
    <mergeCell ref="I13:K13"/>
    <mergeCell ref="I14:K14"/>
    <mergeCell ref="D2:K3"/>
    <mergeCell ref="D8:G8"/>
    <mergeCell ref="B9:C9"/>
    <mergeCell ref="B14:C14"/>
    <mergeCell ref="B11:C11"/>
    <mergeCell ref="D11:G11"/>
    <mergeCell ref="I9:K9"/>
    <mergeCell ref="I10:K10"/>
    <mergeCell ref="I11:K11"/>
    <mergeCell ref="D10:G10"/>
    <mergeCell ref="D9:G9"/>
    <mergeCell ref="B12:K12"/>
    <mergeCell ref="B7:K7"/>
    <mergeCell ref="I8:K8"/>
    <mergeCell ref="D13:G13"/>
    <mergeCell ref="D14:G14"/>
  </mergeCells>
  <pageMargins left="0.25" right="0.25" top="0.75" bottom="0.75" header="0.3" footer="0.3"/>
  <pageSetup scale="86"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LD!$D$3:$D$18</xm:f>
          </x14:formula1>
          <xm:sqref>B18:B32</xm:sqref>
        </x14:dataValidation>
        <x14:dataValidation type="list" allowBlank="1" showInputMessage="1" showErrorMessage="1" xr:uid="{00000000-0002-0000-0100-000001000000}">
          <x14:formula1>
            <xm:f>LD!$B$3:$B$6</xm:f>
          </x14:formula1>
          <xm:sqref>I11:K11</xm:sqref>
        </x14:dataValidation>
        <x14:dataValidation type="list" allowBlank="1" showInputMessage="1" showErrorMessage="1" xr:uid="{00000000-0002-0000-0100-000002000000}">
          <x14:formula1>
            <xm:f>LD!$C$3:$C$6</xm:f>
          </x14:formula1>
          <xm:sqref>F18:F32</xm:sqref>
        </x14:dataValidation>
        <x14:dataValidation type="list" allowBlank="1" showInputMessage="1" showErrorMessage="1" xr:uid="{00000000-0002-0000-0100-000003000000}">
          <x14:formula1>
            <xm:f>LD!$E$3:$E$4</xm:f>
          </x14:formula1>
          <xm:sqref>G18:G32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B73FF"/>
  </sheetPr>
  <dimension ref="A1:Y47"/>
  <sheetViews>
    <sheetView showGridLines="0" view="pageBreakPreview" topLeftCell="A19" zoomScale="120" zoomScaleNormal="80" zoomScaleSheetLayoutView="120" workbookViewId="0">
      <selection activeCell="C14" sqref="C14:G14"/>
    </sheetView>
  </sheetViews>
  <sheetFormatPr baseColWidth="10" defaultColWidth="11.453125" defaultRowHeight="13" x14ac:dyDescent="0.3"/>
  <cols>
    <col min="1" max="1" width="0.81640625" style="1" customWidth="1"/>
    <col min="2" max="2" width="16.1796875" style="1" customWidth="1"/>
    <col min="3" max="3" width="12.453125" style="1" customWidth="1"/>
    <col min="4" max="4" width="20.81640625" style="1" customWidth="1"/>
    <col min="5" max="5" width="10.54296875" style="1" customWidth="1"/>
    <col min="6" max="6" width="11.54296875" style="1" customWidth="1"/>
    <col min="7" max="7" width="10.453125" style="1" customWidth="1"/>
    <col min="8" max="9" width="13.54296875" style="1" customWidth="1"/>
    <col min="10" max="10" width="0.7265625" style="1" customWidth="1"/>
    <col min="11" max="11" width="4.1796875" style="1" customWidth="1"/>
    <col min="12" max="12" width="12.1796875" style="1" customWidth="1"/>
    <col min="13" max="16384" width="11.453125" style="1"/>
  </cols>
  <sheetData>
    <row r="1" spans="1:10" ht="8.25" customHeight="1" thickBot="1" x14ac:dyDescent="0.35">
      <c r="A1" s="12"/>
      <c r="B1" s="13"/>
      <c r="C1" s="13"/>
      <c r="E1" s="13"/>
      <c r="F1" s="13"/>
      <c r="G1" s="13"/>
      <c r="H1" s="13"/>
      <c r="I1" s="13"/>
      <c r="J1" s="14"/>
    </row>
    <row r="2" spans="1:10" ht="21" customHeight="1" thickTop="1" x14ac:dyDescent="0.3">
      <c r="A2" s="15"/>
      <c r="C2" s="166" t="s">
        <v>54</v>
      </c>
      <c r="D2" s="167"/>
      <c r="E2" s="167"/>
      <c r="F2" s="167"/>
      <c r="G2" s="167"/>
      <c r="H2" s="167"/>
      <c r="I2" s="168"/>
      <c r="J2" s="14"/>
    </row>
    <row r="3" spans="1:10" ht="13.5" customHeight="1" thickBot="1" x14ac:dyDescent="0.35">
      <c r="A3" s="15"/>
      <c r="C3" s="169"/>
      <c r="D3" s="170"/>
      <c r="E3" s="170"/>
      <c r="F3" s="170"/>
      <c r="G3" s="170"/>
      <c r="H3" s="170"/>
      <c r="I3" s="171"/>
      <c r="J3" s="14"/>
    </row>
    <row r="4" spans="1:10" ht="7.5" customHeight="1" thickTop="1" x14ac:dyDescent="0.3">
      <c r="A4" s="15"/>
      <c r="B4" s="3"/>
      <c r="C4" s="3"/>
      <c r="E4" s="4"/>
      <c r="F4" s="5"/>
      <c r="G4" s="8"/>
      <c r="H4" s="8"/>
      <c r="I4" s="8"/>
      <c r="J4" s="14"/>
    </row>
    <row r="5" spans="1:10" ht="17.25" customHeight="1" x14ac:dyDescent="0.3">
      <c r="A5" s="15"/>
      <c r="B5" s="3"/>
      <c r="C5" s="3"/>
      <c r="D5" s="61" t="s">
        <v>55</v>
      </c>
      <c r="F5" s="10"/>
      <c r="G5" s="11"/>
      <c r="H5" s="52" t="s">
        <v>31</v>
      </c>
      <c r="I5" s="53">
        <f ca="1">TODAY()</f>
        <v>45296</v>
      </c>
      <c r="J5" s="16"/>
    </row>
    <row r="6" spans="1:10" ht="19.5" customHeight="1" x14ac:dyDescent="0.3">
      <c r="A6" s="15"/>
      <c r="B6" s="3"/>
      <c r="C6" s="3"/>
      <c r="D6" s="9"/>
      <c r="E6" s="9"/>
      <c r="F6" s="10"/>
      <c r="G6" s="11"/>
      <c r="H6" s="60" t="s">
        <v>56</v>
      </c>
      <c r="I6" s="59" t="s">
        <v>57</v>
      </c>
      <c r="J6" s="16"/>
    </row>
    <row r="7" spans="1:10" s="27" customFormat="1" ht="21" customHeight="1" x14ac:dyDescent="0.3">
      <c r="A7" s="26"/>
      <c r="B7" s="136" t="s">
        <v>58</v>
      </c>
      <c r="C7" s="136"/>
      <c r="D7" s="136"/>
      <c r="E7" s="136"/>
      <c r="F7" s="137" t="s">
        <v>59</v>
      </c>
      <c r="G7" s="137"/>
      <c r="H7" s="137"/>
      <c r="I7" s="137"/>
      <c r="J7" s="28"/>
    </row>
    <row r="8" spans="1:10" s="27" customFormat="1" ht="20.149999999999999" customHeight="1" x14ac:dyDescent="0.3">
      <c r="A8" s="26"/>
      <c r="B8" s="58" t="s">
        <v>33</v>
      </c>
      <c r="C8" s="146">
        <f>Formulario!D8</f>
        <v>0</v>
      </c>
      <c r="D8" s="147"/>
      <c r="E8" s="147"/>
      <c r="F8" s="138" t="s">
        <v>42</v>
      </c>
      <c r="G8" s="139"/>
      <c r="H8" s="140">
        <f>Formulario!D13</f>
        <v>0</v>
      </c>
      <c r="I8" s="140"/>
      <c r="J8" s="28"/>
    </row>
    <row r="9" spans="1:10" s="27" customFormat="1" ht="20.149999999999999" customHeight="1" x14ac:dyDescent="0.3">
      <c r="A9" s="26"/>
      <c r="B9" s="57" t="s">
        <v>60</v>
      </c>
      <c r="C9" s="142">
        <f>Formulario!D9</f>
        <v>0</v>
      </c>
      <c r="D9" s="142"/>
      <c r="E9" s="142"/>
      <c r="F9" s="141" t="s">
        <v>61</v>
      </c>
      <c r="G9" s="141"/>
      <c r="H9" s="142">
        <f>Formulario!D14</f>
        <v>0</v>
      </c>
      <c r="I9" s="142"/>
      <c r="J9" s="28"/>
    </row>
    <row r="10" spans="1:10" s="27" customFormat="1" ht="20.149999999999999" customHeight="1" x14ac:dyDescent="0.3">
      <c r="A10" s="26"/>
      <c r="B10" s="57" t="s">
        <v>37</v>
      </c>
      <c r="C10" s="142">
        <f>Formulario!D10</f>
        <v>0</v>
      </c>
      <c r="D10" s="142"/>
      <c r="E10" s="142"/>
      <c r="F10" s="141" t="s">
        <v>43</v>
      </c>
      <c r="G10" s="141"/>
      <c r="H10" s="142">
        <f>Formulario!I13</f>
        <v>0</v>
      </c>
      <c r="I10" s="142"/>
      <c r="J10" s="28"/>
    </row>
    <row r="11" spans="1:10" s="27" customFormat="1" ht="20.149999999999999" customHeight="1" x14ac:dyDescent="0.3">
      <c r="A11" s="26"/>
      <c r="B11" s="57" t="s">
        <v>39</v>
      </c>
      <c r="C11" s="142">
        <f>Formulario!D11</f>
        <v>0</v>
      </c>
      <c r="D11" s="142"/>
      <c r="E11" s="142"/>
      <c r="F11" s="148" t="s">
        <v>38</v>
      </c>
      <c r="G11" s="149"/>
      <c r="H11" s="142">
        <f>Formulario!I14</f>
        <v>0</v>
      </c>
      <c r="I11" s="142"/>
      <c r="J11" s="28"/>
    </row>
    <row r="12" spans="1:10" s="27" customFormat="1" ht="6" customHeight="1" x14ac:dyDescent="0.3">
      <c r="A12" s="26"/>
      <c r="B12" s="143"/>
      <c r="C12" s="144"/>
      <c r="D12" s="144"/>
      <c r="E12" s="144"/>
      <c r="F12" s="144"/>
      <c r="G12" s="144"/>
      <c r="H12" s="144"/>
      <c r="I12" s="145"/>
      <c r="J12" s="28"/>
    </row>
    <row r="13" spans="1:10" s="30" customFormat="1" ht="21" customHeight="1" x14ac:dyDescent="0.3">
      <c r="A13" s="29"/>
      <c r="B13" s="136" t="s">
        <v>62</v>
      </c>
      <c r="C13" s="136"/>
      <c r="D13" s="136"/>
      <c r="E13" s="136"/>
      <c r="F13" s="136"/>
      <c r="G13" s="136"/>
      <c r="H13" s="136"/>
      <c r="I13" s="136"/>
    </row>
    <row r="14" spans="1:10" s="30" customFormat="1" ht="20.149999999999999" customHeight="1" x14ac:dyDescent="0.3">
      <c r="A14" s="29"/>
      <c r="B14" s="55" t="s">
        <v>63</v>
      </c>
      <c r="C14" s="175" t="s">
        <v>64</v>
      </c>
      <c r="D14" s="176"/>
      <c r="E14" s="176"/>
      <c r="F14" s="173" t="s">
        <v>65</v>
      </c>
      <c r="G14" s="173"/>
      <c r="H14" s="174" t="s">
        <v>66</v>
      </c>
      <c r="I14" s="174"/>
    </row>
    <row r="15" spans="1:10" s="30" customFormat="1" ht="20.149999999999999" customHeight="1" x14ac:dyDescent="0.3">
      <c r="A15" s="29"/>
      <c r="B15" s="56" t="s">
        <v>60</v>
      </c>
      <c r="C15" s="150" t="s">
        <v>67</v>
      </c>
      <c r="D15" s="150"/>
      <c r="E15" s="150"/>
      <c r="F15" s="141" t="s">
        <v>68</v>
      </c>
      <c r="G15" s="141"/>
      <c r="H15" s="172">
        <v>970110232</v>
      </c>
      <c r="I15" s="172"/>
    </row>
    <row r="16" spans="1:10" s="30" customFormat="1" ht="20.149999999999999" customHeight="1" x14ac:dyDescent="0.3">
      <c r="A16" s="29"/>
      <c r="B16" s="56" t="s">
        <v>37</v>
      </c>
      <c r="C16" s="150" t="s">
        <v>69</v>
      </c>
      <c r="D16" s="150"/>
      <c r="E16" s="150"/>
      <c r="F16" s="141" t="s">
        <v>43</v>
      </c>
      <c r="G16" s="141"/>
      <c r="H16" s="172" t="s">
        <v>70</v>
      </c>
      <c r="I16" s="172"/>
    </row>
    <row r="17" spans="1:15" s="30" customFormat="1" ht="20.149999999999999" customHeight="1" x14ac:dyDescent="0.3">
      <c r="A17" s="29"/>
      <c r="B17" s="56" t="s">
        <v>71</v>
      </c>
      <c r="C17" s="150">
        <f>I37</f>
        <v>0</v>
      </c>
      <c r="D17" s="150"/>
      <c r="E17" s="150"/>
      <c r="F17" s="141" t="s">
        <v>72</v>
      </c>
      <c r="G17" s="141"/>
      <c r="H17" s="172" t="s">
        <v>73</v>
      </c>
      <c r="I17" s="172"/>
    </row>
    <row r="18" spans="1:15" ht="6" customHeight="1" x14ac:dyDescent="0.3">
      <c r="A18" s="15"/>
      <c r="B18" s="4"/>
      <c r="C18" s="4"/>
      <c r="D18" s="6"/>
      <c r="E18" s="6"/>
      <c r="F18" s="7"/>
      <c r="G18" s="4"/>
      <c r="H18" s="4"/>
      <c r="I18" s="6"/>
      <c r="J18" s="16"/>
    </row>
    <row r="19" spans="1:15" ht="18" customHeight="1" x14ac:dyDescent="0.3">
      <c r="A19" s="15"/>
      <c r="B19" s="133" t="s">
        <v>45</v>
      </c>
      <c r="C19" s="134"/>
      <c r="D19" s="134"/>
      <c r="E19" s="134"/>
      <c r="F19" s="134"/>
      <c r="G19" s="134"/>
      <c r="H19" s="134"/>
      <c r="I19" s="135"/>
      <c r="J19" s="16"/>
    </row>
    <row r="20" spans="1:15" ht="24" x14ac:dyDescent="0.3">
      <c r="A20" s="15"/>
      <c r="B20" s="39" t="s">
        <v>47</v>
      </c>
      <c r="C20" s="39" t="s">
        <v>37</v>
      </c>
      <c r="D20" s="39" t="s">
        <v>39</v>
      </c>
      <c r="E20" s="39" t="s">
        <v>74</v>
      </c>
      <c r="F20" s="39" t="s">
        <v>75</v>
      </c>
      <c r="G20" s="39" t="s">
        <v>51</v>
      </c>
      <c r="H20" s="39" t="s">
        <v>52</v>
      </c>
      <c r="I20" s="39" t="s">
        <v>53</v>
      </c>
      <c r="J20" s="16"/>
      <c r="O20" s="38"/>
    </row>
    <row r="21" spans="1:15" s="2" customFormat="1" ht="20.149999999999999" customHeight="1" x14ac:dyDescent="0.3">
      <c r="A21" s="17"/>
      <c r="B21" s="41">
        <f>Formulario!C18</f>
        <v>0</v>
      </c>
      <c r="C21" s="41">
        <f>Formulario!D18</f>
        <v>0</v>
      </c>
      <c r="D21" s="41">
        <f>Formulario!E18</f>
        <v>0</v>
      </c>
      <c r="E21" s="44">
        <f>IF(Formulario!G18="Entrega de dosis",9490,IF(Formulario!G18="Inoculación",9990,0))</f>
        <v>0</v>
      </c>
      <c r="F21" s="44">
        <f>IF(Formulario!F18="RM (dentro de anillo Vespucio)",30000,IF(Formulario!F18="Regiones",45000,IF(Formulario!F18="RM (fuera de anillo Vespucio)",45000,IF(Formulario!F18="Zonas extremas",70000,0))))</f>
        <v>0</v>
      </c>
      <c r="G21" s="45">
        <f>Formulario!J18</f>
        <v>0</v>
      </c>
      <c r="H21" s="42">
        <f>+Formulario!K18</f>
        <v>0</v>
      </c>
      <c r="I21" s="46">
        <f>(E21*G21)+(F21*H21)</f>
        <v>0</v>
      </c>
      <c r="J21" s="18"/>
      <c r="M21" s="37">
        <f>E21*G21</f>
        <v>0</v>
      </c>
      <c r="N21" s="1"/>
      <c r="O21" s="37">
        <f>F21*H21</f>
        <v>0</v>
      </c>
    </row>
    <row r="22" spans="1:15" s="2" customFormat="1" ht="20.149999999999999" customHeight="1" x14ac:dyDescent="0.3">
      <c r="A22" s="17"/>
      <c r="B22" s="41">
        <f>Formulario!C19</f>
        <v>0</v>
      </c>
      <c r="C22" s="41">
        <f>Formulario!D19</f>
        <v>0</v>
      </c>
      <c r="D22" s="41">
        <f>Formulario!E19</f>
        <v>0</v>
      </c>
      <c r="E22" s="44">
        <f>IF(Formulario!G19="Entrega de dosis",9490,IF(Formulario!G19="Inoculación",9990,0))</f>
        <v>0</v>
      </c>
      <c r="F22" s="44">
        <f>IF(Formulario!F19="RM (dentro de anillo Vespucio)",30000,IF(Formulario!F19="Regiones",45000,IF(Formulario!F19="RM (fuera de anillo Vespucio)",45000,IF(Formulario!F19="Zonas extremas",70000,0))))</f>
        <v>0</v>
      </c>
      <c r="G22" s="45">
        <f>Formulario!J19</f>
        <v>0</v>
      </c>
      <c r="H22" s="42">
        <f>+Formulario!K19</f>
        <v>0</v>
      </c>
      <c r="I22" s="46">
        <f>(E22*G22)+(F22*H22)</f>
        <v>0</v>
      </c>
      <c r="J22" s="18"/>
      <c r="M22" s="37">
        <f t="shared" ref="M22:M35" si="0">E22*G22</f>
        <v>0</v>
      </c>
      <c r="N22" s="1"/>
      <c r="O22" s="37">
        <f t="shared" ref="O22:O35" si="1">F22*H22</f>
        <v>0</v>
      </c>
    </row>
    <row r="23" spans="1:15" s="2" customFormat="1" ht="20.149999999999999" customHeight="1" x14ac:dyDescent="0.3">
      <c r="A23" s="17"/>
      <c r="B23" s="41">
        <f>Formulario!C20</f>
        <v>0</v>
      </c>
      <c r="C23" s="41">
        <f>Formulario!D20</f>
        <v>0</v>
      </c>
      <c r="D23" s="41">
        <f>Formulario!E20</f>
        <v>0</v>
      </c>
      <c r="E23" s="44">
        <f>IF(Formulario!G20="Entrega de dosis",9490,IF(Formulario!G20="Inoculación",9990,0))</f>
        <v>0</v>
      </c>
      <c r="F23" s="44">
        <f>IF(Formulario!F20="RM (dentro de anillo Vespucio)",30000,IF(Formulario!F20="Regiones",45000,IF(Formulario!F20="RM (fuera de anillo Vespucio)",45000,IF(Formulario!F20="Zonas extremas",70000,0))))</f>
        <v>0</v>
      </c>
      <c r="G23" s="45">
        <f>Formulario!J20</f>
        <v>0</v>
      </c>
      <c r="H23" s="42">
        <f>+Formulario!K20</f>
        <v>0</v>
      </c>
      <c r="I23" s="46">
        <f t="shared" ref="I23:I35" si="2">(E23*G23)+(F23*H23)</f>
        <v>0</v>
      </c>
      <c r="J23" s="18"/>
      <c r="M23" s="37">
        <f t="shared" si="0"/>
        <v>0</v>
      </c>
      <c r="N23" s="1"/>
      <c r="O23" s="37">
        <f t="shared" si="1"/>
        <v>0</v>
      </c>
    </row>
    <row r="24" spans="1:15" s="2" customFormat="1" ht="20.149999999999999" customHeight="1" x14ac:dyDescent="0.3">
      <c r="A24" s="17"/>
      <c r="B24" s="41">
        <f>Formulario!C21</f>
        <v>0</v>
      </c>
      <c r="C24" s="41">
        <f>Formulario!D21</f>
        <v>0</v>
      </c>
      <c r="D24" s="41">
        <f>Formulario!E21</f>
        <v>0</v>
      </c>
      <c r="E24" s="44">
        <f>IF(Formulario!G21="Entrega de dosis",9490,IF(Formulario!G21="Inoculación",9990,0))</f>
        <v>0</v>
      </c>
      <c r="F24" s="44">
        <f>IF(Formulario!F21="RM (dentro de anillo Vespucio)",30000,IF(Formulario!F21="Regiones",45000,IF(Formulario!F21="RM (fuera de anillo Vespucio)",45000,IF(Formulario!F21="Zonas extremas",70000,0))))</f>
        <v>0</v>
      </c>
      <c r="G24" s="45">
        <f>Formulario!J21</f>
        <v>0</v>
      </c>
      <c r="H24" s="42">
        <f>+Formulario!K21</f>
        <v>0</v>
      </c>
      <c r="I24" s="46">
        <f t="shared" si="2"/>
        <v>0</v>
      </c>
      <c r="J24" s="18"/>
      <c r="M24" s="37">
        <f t="shared" si="0"/>
        <v>0</v>
      </c>
      <c r="N24" s="1"/>
      <c r="O24" s="37">
        <f t="shared" si="1"/>
        <v>0</v>
      </c>
    </row>
    <row r="25" spans="1:15" s="2" customFormat="1" ht="20.149999999999999" customHeight="1" x14ac:dyDescent="0.3">
      <c r="A25" s="17"/>
      <c r="B25" s="41">
        <f>Formulario!C22</f>
        <v>0</v>
      </c>
      <c r="C25" s="41">
        <f>Formulario!D22</f>
        <v>0</v>
      </c>
      <c r="D25" s="41">
        <f>Formulario!E22</f>
        <v>0</v>
      </c>
      <c r="E25" s="44">
        <f>IF(Formulario!G22="Entrega de dosis",9490,IF(Formulario!G22="Inoculación",9990,0))</f>
        <v>0</v>
      </c>
      <c r="F25" s="44">
        <f>IF(Formulario!F22="RM (dentro de anillo Vespucio)",30000,IF(Formulario!F22="Regiones",45000,IF(Formulario!F22="RM (fuera de anillo Vespucio)",45000,IF(Formulario!F22="Zonas extremas",70000,0))))</f>
        <v>0</v>
      </c>
      <c r="G25" s="45">
        <f>Formulario!J22</f>
        <v>0</v>
      </c>
      <c r="H25" s="42">
        <f>+Formulario!K22</f>
        <v>0</v>
      </c>
      <c r="I25" s="46">
        <f t="shared" si="2"/>
        <v>0</v>
      </c>
      <c r="J25" s="18"/>
      <c r="M25" s="37">
        <f t="shared" si="0"/>
        <v>0</v>
      </c>
      <c r="N25" s="1"/>
      <c r="O25" s="37">
        <f t="shared" si="1"/>
        <v>0</v>
      </c>
    </row>
    <row r="26" spans="1:15" ht="20.149999999999999" customHeight="1" x14ac:dyDescent="0.3">
      <c r="A26" s="15"/>
      <c r="B26" s="41">
        <f>Formulario!C23</f>
        <v>0</v>
      </c>
      <c r="C26" s="41">
        <f>Formulario!D23</f>
        <v>0</v>
      </c>
      <c r="D26" s="41">
        <f>Formulario!E23</f>
        <v>0</v>
      </c>
      <c r="E26" s="44">
        <f>IF(Formulario!G23="Entrega de dosis",9490,IF(Formulario!G23="Inoculación",9990,0))</f>
        <v>0</v>
      </c>
      <c r="F26" s="44">
        <f>IF(Formulario!F23="RM (dentro de anillo Vespucio)",30000,IF(Formulario!F23="Regiones",45000,IF(Formulario!F23="RM (fuera de anillo Vespucio)",45000,IF(Formulario!F23="Zonas extremas",70000,0))))</f>
        <v>0</v>
      </c>
      <c r="G26" s="45">
        <f>Formulario!J23</f>
        <v>0</v>
      </c>
      <c r="H26" s="42">
        <f>+Formulario!K23</f>
        <v>0</v>
      </c>
      <c r="I26" s="46">
        <f t="shared" si="2"/>
        <v>0</v>
      </c>
      <c r="J26" s="16"/>
      <c r="M26" s="37">
        <f t="shared" si="0"/>
        <v>0</v>
      </c>
      <c r="O26" s="37">
        <f t="shared" si="1"/>
        <v>0</v>
      </c>
    </row>
    <row r="27" spans="1:15" ht="20.149999999999999" customHeight="1" x14ac:dyDescent="0.3">
      <c r="A27" s="15"/>
      <c r="B27" s="41">
        <f>Formulario!C24</f>
        <v>0</v>
      </c>
      <c r="C27" s="41">
        <f>Formulario!D24</f>
        <v>0</v>
      </c>
      <c r="D27" s="41">
        <f>Formulario!E24</f>
        <v>0</v>
      </c>
      <c r="E27" s="44">
        <f>IF(Formulario!G24="Entrega de dosis",9490,IF(Formulario!G24="Inoculación",9990,0))</f>
        <v>0</v>
      </c>
      <c r="F27" s="44">
        <f>IF(Formulario!F24="RM (dentro de anillo Vespucio)",30000,IF(Formulario!F24="Regiones",45000,IF(Formulario!F24="RM (fuera de anillo Vespucio)",45000,IF(Formulario!F24="Zonas extremas",70000,0))))</f>
        <v>0</v>
      </c>
      <c r="G27" s="45">
        <f>Formulario!J24</f>
        <v>0</v>
      </c>
      <c r="H27" s="42">
        <f>+Formulario!K24</f>
        <v>0</v>
      </c>
      <c r="I27" s="46">
        <f t="shared" si="2"/>
        <v>0</v>
      </c>
      <c r="J27" s="16"/>
      <c r="M27" s="37">
        <f t="shared" si="0"/>
        <v>0</v>
      </c>
      <c r="O27" s="37">
        <f t="shared" si="1"/>
        <v>0</v>
      </c>
    </row>
    <row r="28" spans="1:15" ht="20.149999999999999" customHeight="1" x14ac:dyDescent="0.3">
      <c r="A28" s="15"/>
      <c r="B28" s="41">
        <f>Formulario!C25</f>
        <v>0</v>
      </c>
      <c r="C28" s="41">
        <f>Formulario!D25</f>
        <v>0</v>
      </c>
      <c r="D28" s="41">
        <f>Formulario!E25</f>
        <v>0</v>
      </c>
      <c r="E28" s="44">
        <f>IF(Formulario!G25="Entrega de dosis",9490,IF(Formulario!G25="Inoculación",9990,0))</f>
        <v>0</v>
      </c>
      <c r="F28" s="44">
        <f>IF(Formulario!F25="RM (dentro de anillo Vespucio)",30000,IF(Formulario!F25="Regiones",45000,IF(Formulario!F25="RM (fuera de anillo Vespucio)",45000,IF(Formulario!F25="Zonas extremas",70000,0))))</f>
        <v>0</v>
      </c>
      <c r="G28" s="45">
        <f>Formulario!J25</f>
        <v>0</v>
      </c>
      <c r="H28" s="42">
        <f>+Formulario!K25</f>
        <v>0</v>
      </c>
      <c r="I28" s="46">
        <f t="shared" si="2"/>
        <v>0</v>
      </c>
      <c r="J28" s="16"/>
      <c r="M28" s="37">
        <f t="shared" si="0"/>
        <v>0</v>
      </c>
      <c r="O28" s="37">
        <f t="shared" si="1"/>
        <v>0</v>
      </c>
    </row>
    <row r="29" spans="1:15" ht="20.149999999999999" customHeight="1" x14ac:dyDescent="0.3">
      <c r="A29" s="15"/>
      <c r="B29" s="41">
        <f>Formulario!C26</f>
        <v>0</v>
      </c>
      <c r="C29" s="41">
        <f>Formulario!D26</f>
        <v>0</v>
      </c>
      <c r="D29" s="41">
        <f>Formulario!E26</f>
        <v>0</v>
      </c>
      <c r="E29" s="44">
        <f>IF(Formulario!G26="Entrega de dosis",9490,IF(Formulario!G26="Inoculación",9990,0))</f>
        <v>0</v>
      </c>
      <c r="F29" s="44">
        <f>IF(Formulario!F26="RM (dentro de anillo Vespucio)",30000,IF(Formulario!F26="Regiones",45000,IF(Formulario!F26="RM (fuera de anillo Vespucio)",45000,IF(Formulario!F26="Zonas extremas",70000,0))))</f>
        <v>0</v>
      </c>
      <c r="G29" s="45">
        <f>Formulario!J26</f>
        <v>0</v>
      </c>
      <c r="H29" s="42">
        <f>+Formulario!K26</f>
        <v>0</v>
      </c>
      <c r="I29" s="46">
        <f t="shared" si="2"/>
        <v>0</v>
      </c>
      <c r="J29" s="16"/>
      <c r="M29" s="37">
        <f t="shared" si="0"/>
        <v>0</v>
      </c>
      <c r="O29" s="37">
        <f t="shared" si="1"/>
        <v>0</v>
      </c>
    </row>
    <row r="30" spans="1:15" ht="20.149999999999999" customHeight="1" x14ac:dyDescent="0.3">
      <c r="A30" s="15"/>
      <c r="B30" s="41">
        <f>Formulario!C27</f>
        <v>0</v>
      </c>
      <c r="C30" s="41">
        <f>Formulario!D27</f>
        <v>0</v>
      </c>
      <c r="D30" s="41">
        <f>Formulario!E27</f>
        <v>0</v>
      </c>
      <c r="E30" s="44">
        <f>IF(Formulario!G27="Entrega de dosis",9490,IF(Formulario!G27="Inoculación",9990,0))</f>
        <v>0</v>
      </c>
      <c r="F30" s="44">
        <f>IF(Formulario!F27="RM (dentro de anillo Vespucio)",30000,IF(Formulario!F27="Regiones",45000,IF(Formulario!F27="RM (fuera de anillo Vespucio)",45000,IF(Formulario!F27="Zonas extremas",70000,0))))</f>
        <v>0</v>
      </c>
      <c r="G30" s="45">
        <f>Formulario!J27</f>
        <v>0</v>
      </c>
      <c r="H30" s="42">
        <f>+Formulario!K27</f>
        <v>0</v>
      </c>
      <c r="I30" s="46">
        <f t="shared" si="2"/>
        <v>0</v>
      </c>
      <c r="J30" s="16"/>
      <c r="M30" s="37">
        <f t="shared" si="0"/>
        <v>0</v>
      </c>
      <c r="O30" s="37">
        <f t="shared" si="1"/>
        <v>0</v>
      </c>
    </row>
    <row r="31" spans="1:15" ht="20.149999999999999" customHeight="1" x14ac:dyDescent="0.3">
      <c r="A31" s="15"/>
      <c r="B31" s="41">
        <f>Formulario!C28</f>
        <v>0</v>
      </c>
      <c r="C31" s="41">
        <f>Formulario!D28</f>
        <v>0</v>
      </c>
      <c r="D31" s="41">
        <f>Formulario!E28</f>
        <v>0</v>
      </c>
      <c r="E31" s="44">
        <f>IF(Formulario!G28="Entrega de dosis",9490,IF(Formulario!G28="Inoculación",9990,0))</f>
        <v>0</v>
      </c>
      <c r="F31" s="44">
        <f>IF(Formulario!F28="RM (dentro de anillo Vespucio)",30000,IF(Formulario!F28="Regiones",45000,IF(Formulario!F28="RM (fuera de anillo Vespucio)",45000,IF(Formulario!F28="Zonas extremas",70000,0))))</f>
        <v>0</v>
      </c>
      <c r="G31" s="45">
        <f>Formulario!J28</f>
        <v>0</v>
      </c>
      <c r="H31" s="42">
        <f>+Formulario!K28</f>
        <v>0</v>
      </c>
      <c r="I31" s="46">
        <f t="shared" si="2"/>
        <v>0</v>
      </c>
      <c r="J31" s="16"/>
      <c r="M31" s="37">
        <f t="shared" si="0"/>
        <v>0</v>
      </c>
      <c r="O31" s="37">
        <f t="shared" si="1"/>
        <v>0</v>
      </c>
    </row>
    <row r="32" spans="1:15" ht="20.149999999999999" customHeight="1" x14ac:dyDescent="0.3">
      <c r="A32" s="15"/>
      <c r="B32" s="41">
        <f>Formulario!C29</f>
        <v>0</v>
      </c>
      <c r="C32" s="41">
        <f>Formulario!D29</f>
        <v>0</v>
      </c>
      <c r="D32" s="41">
        <f>Formulario!E29</f>
        <v>0</v>
      </c>
      <c r="E32" s="44">
        <f>IF(Formulario!G29="Entrega de dosis",9490,IF(Formulario!G29="Inoculación",9990,0))</f>
        <v>0</v>
      </c>
      <c r="F32" s="44">
        <f>IF(Formulario!F29="RM (dentro de anillo Vespucio)",30000,IF(Formulario!F29="Regiones",45000,IF(Formulario!F29="RM (fuera de anillo Vespucio)",45000,IF(Formulario!F29="Zonas extremas",70000,0))))</f>
        <v>0</v>
      </c>
      <c r="G32" s="45">
        <f>Formulario!J29</f>
        <v>0</v>
      </c>
      <c r="H32" s="42">
        <f>+Formulario!K29</f>
        <v>0</v>
      </c>
      <c r="I32" s="46">
        <f t="shared" si="2"/>
        <v>0</v>
      </c>
      <c r="J32" s="16"/>
      <c r="M32" s="37">
        <f t="shared" si="0"/>
        <v>0</v>
      </c>
      <c r="O32" s="37">
        <f t="shared" si="1"/>
        <v>0</v>
      </c>
    </row>
    <row r="33" spans="1:25" ht="20.149999999999999" customHeight="1" x14ac:dyDescent="0.3">
      <c r="A33" s="15"/>
      <c r="B33" s="41">
        <f>Formulario!C30</f>
        <v>0</v>
      </c>
      <c r="C33" s="41">
        <f>Formulario!D30</f>
        <v>0</v>
      </c>
      <c r="D33" s="41">
        <f>Formulario!E30</f>
        <v>0</v>
      </c>
      <c r="E33" s="44">
        <f>IF(Formulario!G30="Entrega de dosis",9490,IF(Formulario!G30="Inoculación",9990,0))</f>
        <v>0</v>
      </c>
      <c r="F33" s="44">
        <f>IF(Formulario!F30="RM (dentro de anillo Vespucio)",30000,IF(Formulario!F30="Regiones",45000,IF(Formulario!F30="RM (fuera de anillo Vespucio)",45000,IF(Formulario!F30="Zonas extremas",70000,0))))</f>
        <v>0</v>
      </c>
      <c r="G33" s="45">
        <f>Formulario!J30</f>
        <v>0</v>
      </c>
      <c r="H33" s="42">
        <f>+Formulario!K30</f>
        <v>0</v>
      </c>
      <c r="I33" s="46">
        <f t="shared" si="2"/>
        <v>0</v>
      </c>
      <c r="J33" s="16"/>
      <c r="M33" s="37">
        <f t="shared" si="0"/>
        <v>0</v>
      </c>
      <c r="O33" s="37">
        <f t="shared" si="1"/>
        <v>0</v>
      </c>
    </row>
    <row r="34" spans="1:25" ht="20.149999999999999" customHeight="1" x14ac:dyDescent="0.3">
      <c r="A34" s="15"/>
      <c r="B34" s="41">
        <f>Formulario!C31</f>
        <v>0</v>
      </c>
      <c r="C34" s="41">
        <f>Formulario!D31</f>
        <v>0</v>
      </c>
      <c r="D34" s="41">
        <f>Formulario!E31</f>
        <v>0</v>
      </c>
      <c r="E34" s="44">
        <f>IF(Formulario!G31="Entrega de dosis",9490,IF(Formulario!G31="Inoculación",9990,0))</f>
        <v>0</v>
      </c>
      <c r="F34" s="44">
        <f>IF(Formulario!F31="RM (dentro de anillo Vespucio)",30000,IF(Formulario!F31="Regiones",45000,IF(Formulario!F31="RM (fuera de anillo Vespucio)",45000,IF(Formulario!F31="Zonas extremas",70000,0))))</f>
        <v>0</v>
      </c>
      <c r="G34" s="45">
        <f>Formulario!J31</f>
        <v>0</v>
      </c>
      <c r="H34" s="42">
        <f>+Formulario!K31</f>
        <v>0</v>
      </c>
      <c r="I34" s="46">
        <f t="shared" si="2"/>
        <v>0</v>
      </c>
      <c r="J34" s="16"/>
      <c r="M34" s="37">
        <f t="shared" si="0"/>
        <v>0</v>
      </c>
      <c r="O34" s="37">
        <f t="shared" si="1"/>
        <v>0</v>
      </c>
    </row>
    <row r="35" spans="1:25" ht="20.149999999999999" customHeight="1" x14ac:dyDescent="0.3">
      <c r="A35" s="15"/>
      <c r="B35" s="41">
        <f>Formulario!C32</f>
        <v>0</v>
      </c>
      <c r="C35" s="41">
        <f>Formulario!D32</f>
        <v>0</v>
      </c>
      <c r="D35" s="41">
        <f>Formulario!E32</f>
        <v>0</v>
      </c>
      <c r="E35" s="44">
        <f>IF(Formulario!G32="Entrega de dosis",9490,IF(Formulario!G32="Inoculación",9990,0))</f>
        <v>0</v>
      </c>
      <c r="F35" s="47">
        <f>IF(Formulario!F32="RM (dentro de anillo Vespucio)",30000,IF(Formulario!F32="Regiones",45000,IF(Formulario!F32="RM (fuera de anillo Vespucio)",45000,IF(Formulario!F32="Zonas extremas",70000,0))))</f>
        <v>0</v>
      </c>
      <c r="G35" s="45">
        <f>Formulario!J32</f>
        <v>0</v>
      </c>
      <c r="H35" s="42">
        <f>+Formulario!K32</f>
        <v>0</v>
      </c>
      <c r="I35" s="46">
        <f t="shared" si="2"/>
        <v>0</v>
      </c>
      <c r="J35" s="16"/>
      <c r="M35" s="37">
        <f t="shared" si="0"/>
        <v>0</v>
      </c>
      <c r="O35" s="37">
        <f t="shared" si="1"/>
        <v>0</v>
      </c>
    </row>
    <row r="36" spans="1:25" ht="18" customHeight="1" x14ac:dyDescent="0.3">
      <c r="A36" s="15"/>
      <c r="B36" s="131" t="s">
        <v>76</v>
      </c>
      <c r="C36" s="132"/>
      <c r="D36" s="132"/>
      <c r="E36" s="132"/>
      <c r="F36" s="132"/>
      <c r="G36" s="49">
        <f>SUM(G21:G35)</f>
        <v>0</v>
      </c>
      <c r="H36" s="50">
        <f>SUM(H21:H35)</f>
        <v>0</v>
      </c>
      <c r="I36" s="51">
        <f>SUM(I21:I35)</f>
        <v>0</v>
      </c>
      <c r="J36" s="16"/>
      <c r="M36" s="37">
        <f>SUM(M21:M35)</f>
        <v>0</v>
      </c>
      <c r="O36" s="37">
        <f>SUM(O21:O35)</f>
        <v>0</v>
      </c>
    </row>
    <row r="37" spans="1:25" ht="18" customHeight="1" x14ac:dyDescent="0.3">
      <c r="A37" s="15"/>
      <c r="B37" s="157" t="s">
        <v>77</v>
      </c>
      <c r="C37" s="157"/>
      <c r="D37" s="157"/>
      <c r="E37" s="157"/>
      <c r="F37" s="157"/>
      <c r="G37" s="158"/>
      <c r="H37" s="158"/>
      <c r="I37" s="48">
        <f>I36</f>
        <v>0</v>
      </c>
      <c r="J37" s="16"/>
    </row>
    <row r="38" spans="1:25" ht="18" customHeight="1" x14ac:dyDescent="0.3">
      <c r="A38" s="15"/>
      <c r="B38" s="165" t="s">
        <v>78</v>
      </c>
      <c r="C38" s="165"/>
      <c r="D38" s="165"/>
      <c r="E38" s="165"/>
      <c r="F38" s="165"/>
      <c r="G38" s="165"/>
      <c r="H38" s="165"/>
      <c r="I38" s="165"/>
      <c r="J38" s="16"/>
    </row>
    <row r="39" spans="1:25" ht="16.5" customHeight="1" x14ac:dyDescent="0.3">
      <c r="A39" s="15"/>
      <c r="B39" s="162" t="s">
        <v>79</v>
      </c>
      <c r="C39" s="163"/>
      <c r="D39" s="163"/>
      <c r="E39" s="163"/>
      <c r="F39" s="163"/>
      <c r="G39" s="163"/>
      <c r="H39" s="163"/>
      <c r="I39" s="164"/>
      <c r="J39" s="16"/>
      <c r="L39" s="25" t="s">
        <v>80</v>
      </c>
    </row>
    <row r="40" spans="1:25" s="21" customFormat="1" ht="27" customHeight="1" x14ac:dyDescent="0.3">
      <c r="A40" s="22"/>
      <c r="B40" s="154" t="s">
        <v>81</v>
      </c>
      <c r="C40" s="155"/>
      <c r="D40" s="155"/>
      <c r="E40" s="155"/>
      <c r="F40" s="155"/>
      <c r="G40" s="155"/>
      <c r="H40" s="155"/>
      <c r="I40" s="156"/>
      <c r="J40" s="19"/>
      <c r="K40" s="19"/>
      <c r="L40" s="62" t="s">
        <v>113</v>
      </c>
      <c r="M40" s="24" t="s">
        <v>82</v>
      </c>
      <c r="N40" s="19"/>
      <c r="O40" s="20"/>
      <c r="P40" s="20"/>
      <c r="Q40" s="20"/>
      <c r="R40" s="20"/>
      <c r="S40" s="20"/>
      <c r="T40" s="20"/>
      <c r="U40" s="20"/>
      <c r="V40" s="20"/>
      <c r="W40" s="20"/>
      <c r="X40" s="20"/>
      <c r="Y40" s="20"/>
    </row>
    <row r="41" spans="1:25" s="21" customFormat="1" ht="17.5" customHeight="1" x14ac:dyDescent="0.3">
      <c r="A41" s="22"/>
      <c r="B41" s="154" t="s">
        <v>83</v>
      </c>
      <c r="C41" s="155"/>
      <c r="D41" s="155"/>
      <c r="E41" s="155"/>
      <c r="F41" s="155"/>
      <c r="G41" s="155"/>
      <c r="H41" s="155"/>
      <c r="I41" s="156"/>
      <c r="J41" s="19"/>
      <c r="K41" s="19"/>
      <c r="L41" s="24" t="s">
        <v>88</v>
      </c>
      <c r="M41" s="19"/>
      <c r="N41" s="19"/>
      <c r="O41" s="20"/>
      <c r="P41" s="20"/>
      <c r="Q41" s="20"/>
      <c r="R41" s="20"/>
      <c r="S41" s="20"/>
      <c r="T41" s="20"/>
      <c r="U41" s="20"/>
      <c r="V41" s="20"/>
      <c r="W41" s="20"/>
      <c r="X41" s="20"/>
      <c r="Y41" s="20"/>
    </row>
    <row r="42" spans="1:25" s="34" customFormat="1" ht="18" customHeight="1" x14ac:dyDescent="0.25">
      <c r="A42" s="31"/>
      <c r="B42" s="154" t="s">
        <v>85</v>
      </c>
      <c r="C42" s="155"/>
      <c r="D42" s="155"/>
      <c r="E42" s="155"/>
      <c r="F42" s="155"/>
      <c r="G42" s="155"/>
      <c r="H42" s="155"/>
      <c r="I42" s="156"/>
      <c r="J42" s="32"/>
      <c r="K42" s="32"/>
      <c r="L42" s="24" t="s">
        <v>84</v>
      </c>
      <c r="M42" s="32"/>
      <c r="N42" s="32"/>
      <c r="O42" s="33"/>
      <c r="P42" s="33"/>
      <c r="Q42" s="33"/>
      <c r="R42" s="33"/>
      <c r="S42" s="33"/>
      <c r="T42" s="33"/>
      <c r="U42" s="33"/>
      <c r="V42" s="33"/>
      <c r="W42" s="33"/>
      <c r="X42" s="33"/>
      <c r="Y42" s="33"/>
    </row>
    <row r="43" spans="1:25" s="34" customFormat="1" ht="34" customHeight="1" x14ac:dyDescent="0.25">
      <c r="A43" s="31"/>
      <c r="B43" s="154" t="s">
        <v>86</v>
      </c>
      <c r="C43" s="155"/>
      <c r="D43" s="155"/>
      <c r="E43" s="155"/>
      <c r="F43" s="155"/>
      <c r="G43" s="155"/>
      <c r="H43" s="155"/>
      <c r="I43" s="156"/>
      <c r="J43" s="32"/>
      <c r="K43" s="32"/>
      <c r="L43" s="24" t="s">
        <v>88</v>
      </c>
      <c r="M43" s="32"/>
      <c r="N43" s="32"/>
      <c r="O43" s="33"/>
      <c r="P43" s="33"/>
      <c r="Q43" s="33"/>
      <c r="R43" s="33"/>
      <c r="S43" s="33"/>
      <c r="T43" s="33"/>
      <c r="U43" s="33"/>
      <c r="V43" s="33"/>
      <c r="W43" s="33"/>
      <c r="X43" s="33"/>
      <c r="Y43" s="33"/>
    </row>
    <row r="44" spans="1:25" s="21" customFormat="1" ht="29.5" customHeight="1" x14ac:dyDescent="0.3">
      <c r="A44" s="22"/>
      <c r="B44" s="159" t="s">
        <v>87</v>
      </c>
      <c r="C44" s="160"/>
      <c r="D44" s="160"/>
      <c r="E44" s="160"/>
      <c r="F44" s="160"/>
      <c r="G44" s="160"/>
      <c r="H44" s="160"/>
      <c r="I44" s="161"/>
      <c r="J44" s="19"/>
      <c r="K44" s="19"/>
      <c r="L44" s="24" t="s">
        <v>88</v>
      </c>
      <c r="M44" s="19"/>
      <c r="N44" s="19"/>
      <c r="O44" s="20"/>
      <c r="P44" s="20"/>
      <c r="Q44" s="20"/>
      <c r="R44" s="20"/>
      <c r="S44" s="20"/>
      <c r="T44" s="20"/>
      <c r="U44" s="20"/>
      <c r="V44" s="20"/>
      <c r="W44" s="20"/>
      <c r="X44" s="20"/>
      <c r="Y44" s="20"/>
    </row>
    <row r="45" spans="1:25" s="21" customFormat="1" ht="70.5" customHeight="1" x14ac:dyDescent="0.3">
      <c r="A45" s="22"/>
      <c r="B45" s="159" t="s">
        <v>112</v>
      </c>
      <c r="C45" s="160"/>
      <c r="D45" s="160"/>
      <c r="E45" s="160"/>
      <c r="F45" s="160"/>
      <c r="G45" s="160"/>
      <c r="H45" s="160"/>
      <c r="I45" s="161"/>
      <c r="J45" s="19"/>
      <c r="K45" s="19"/>
      <c r="L45" s="24" t="s">
        <v>88</v>
      </c>
      <c r="M45" s="19"/>
      <c r="N45" s="19"/>
      <c r="O45" s="20"/>
      <c r="P45" s="20"/>
      <c r="Q45" s="20"/>
      <c r="R45" s="20"/>
      <c r="S45" s="20"/>
      <c r="T45" s="20"/>
      <c r="U45" s="20"/>
      <c r="V45" s="20"/>
      <c r="W45" s="20"/>
      <c r="X45" s="20"/>
      <c r="Y45" s="20"/>
    </row>
    <row r="46" spans="1:25" s="21" customFormat="1" ht="42.65" customHeight="1" x14ac:dyDescent="0.3">
      <c r="A46" s="22"/>
      <c r="B46" s="154" t="s">
        <v>89</v>
      </c>
      <c r="C46" s="155"/>
      <c r="D46" s="155"/>
      <c r="E46" s="155"/>
      <c r="F46" s="155"/>
      <c r="G46" s="155"/>
      <c r="H46" s="155"/>
      <c r="I46" s="156"/>
      <c r="J46" s="19"/>
      <c r="K46" s="19"/>
      <c r="L46" s="24" t="s">
        <v>88</v>
      </c>
      <c r="M46" s="19"/>
      <c r="N46" s="19"/>
      <c r="O46" s="20"/>
      <c r="P46" s="20"/>
      <c r="Q46" s="20"/>
      <c r="R46" s="20"/>
      <c r="S46" s="20"/>
      <c r="T46" s="20"/>
      <c r="U46" s="20"/>
      <c r="V46" s="20"/>
      <c r="W46" s="20"/>
      <c r="X46" s="20"/>
      <c r="Y46" s="20"/>
    </row>
    <row r="47" spans="1:25" s="21" customFormat="1" ht="13.5" customHeight="1" thickBot="1" x14ac:dyDescent="0.35">
      <c r="A47" s="22"/>
      <c r="B47" s="151" t="s">
        <v>90</v>
      </c>
      <c r="C47" s="152"/>
      <c r="D47" s="152"/>
      <c r="E47" s="152"/>
      <c r="F47" s="152"/>
      <c r="G47" s="152"/>
      <c r="H47" s="152"/>
      <c r="I47" s="153"/>
      <c r="J47" s="19"/>
      <c r="K47" s="19"/>
      <c r="L47" s="24" t="s">
        <v>88</v>
      </c>
      <c r="M47" s="19"/>
      <c r="N47" s="19"/>
      <c r="O47" s="20"/>
      <c r="P47" s="20"/>
      <c r="Q47" s="20"/>
      <c r="R47" s="20"/>
      <c r="S47" s="20"/>
      <c r="T47" s="20"/>
      <c r="U47" s="20"/>
      <c r="V47" s="20"/>
      <c r="W47" s="20"/>
      <c r="X47" s="20"/>
      <c r="Y47" s="20"/>
    </row>
  </sheetData>
  <mergeCells count="42">
    <mergeCell ref="C2:I3"/>
    <mergeCell ref="F16:G16"/>
    <mergeCell ref="H16:I16"/>
    <mergeCell ref="F17:G17"/>
    <mergeCell ref="H17:I17"/>
    <mergeCell ref="F14:G14"/>
    <mergeCell ref="H14:I14"/>
    <mergeCell ref="F15:G15"/>
    <mergeCell ref="H15:I15"/>
    <mergeCell ref="C17:E17"/>
    <mergeCell ref="C9:E9"/>
    <mergeCell ref="C10:E10"/>
    <mergeCell ref="C11:E11"/>
    <mergeCell ref="C14:E14"/>
    <mergeCell ref="C15:E15"/>
    <mergeCell ref="B47:I47"/>
    <mergeCell ref="B46:I46"/>
    <mergeCell ref="B37:H37"/>
    <mergeCell ref="B40:I40"/>
    <mergeCell ref="B41:I41"/>
    <mergeCell ref="B44:I44"/>
    <mergeCell ref="B39:I39"/>
    <mergeCell ref="B38:I38"/>
    <mergeCell ref="B43:I43"/>
    <mergeCell ref="B45:I45"/>
    <mergeCell ref="B42:I42"/>
    <mergeCell ref="B36:F36"/>
    <mergeCell ref="B19:I19"/>
    <mergeCell ref="B7:E7"/>
    <mergeCell ref="F7:I7"/>
    <mergeCell ref="F8:G8"/>
    <mergeCell ref="H8:I8"/>
    <mergeCell ref="F9:G9"/>
    <mergeCell ref="H9:I9"/>
    <mergeCell ref="B12:I12"/>
    <mergeCell ref="C8:E8"/>
    <mergeCell ref="F10:G10"/>
    <mergeCell ref="H10:I10"/>
    <mergeCell ref="F11:G11"/>
    <mergeCell ref="H11:I11"/>
    <mergeCell ref="B13:I13"/>
    <mergeCell ref="C16:E16"/>
  </mergeCells>
  <phoneticPr fontId="27" type="noConversion"/>
  <hyperlinks>
    <hyperlink ref="H16" r:id="rId1" display="vacunainfluenza@esachs.cl" xr:uid="{00000000-0004-0000-0200-000000000000}"/>
  </hyperlinks>
  <printOptions horizontalCentered="1"/>
  <pageMargins left="0.15748031496062992" right="0.15748031496062992" top="0.35433070866141736" bottom="0.35433070866141736" header="0.31496062992125984" footer="0.31496062992125984"/>
  <pageSetup scale="76"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
  <sheetViews>
    <sheetView topLeftCell="R1" workbookViewId="0">
      <selection activeCell="AD10" sqref="AD10"/>
    </sheetView>
  </sheetViews>
  <sheetFormatPr baseColWidth="10" defaultColWidth="11.453125" defaultRowHeight="12.5" x14ac:dyDescent="0.25"/>
  <cols>
    <col min="5" max="5" width="14.54296875" customWidth="1"/>
    <col min="8" max="9" width="11.54296875" customWidth="1"/>
    <col min="14" max="14" width="15.54296875" customWidth="1"/>
    <col min="25" max="25" width="16.453125" customWidth="1"/>
    <col min="26" max="26" width="12.453125" customWidth="1"/>
    <col min="27" max="27" width="15" customWidth="1"/>
    <col min="28" max="28" width="15.26953125" customWidth="1"/>
    <col min="29" max="29" width="12.81640625" customWidth="1"/>
    <col min="30" max="30" width="13.6328125" customWidth="1"/>
  </cols>
  <sheetData>
    <row r="1" spans="1:30" ht="22" customHeight="1" x14ac:dyDescent="0.25">
      <c r="A1" s="36" t="s">
        <v>114</v>
      </c>
      <c r="B1" s="36"/>
      <c r="S1" s="177" t="s">
        <v>91</v>
      </c>
      <c r="T1" s="178"/>
      <c r="U1" s="179"/>
      <c r="V1" s="180" t="s">
        <v>116</v>
      </c>
      <c r="W1" s="181"/>
    </row>
    <row r="2" spans="1:30" s="86" customFormat="1" ht="39" x14ac:dyDescent="0.25">
      <c r="A2" s="82" t="s">
        <v>92</v>
      </c>
      <c r="B2" s="82" t="s">
        <v>115</v>
      </c>
      <c r="C2" s="82" t="s">
        <v>93</v>
      </c>
      <c r="D2" s="82" t="s">
        <v>94</v>
      </c>
      <c r="E2" s="63" t="s">
        <v>95</v>
      </c>
      <c r="F2" s="65" t="s">
        <v>3</v>
      </c>
      <c r="G2" s="64" t="s">
        <v>96</v>
      </c>
      <c r="H2" s="65" t="s">
        <v>98</v>
      </c>
      <c r="I2" s="65" t="s">
        <v>52</v>
      </c>
      <c r="J2" s="64" t="s">
        <v>99</v>
      </c>
      <c r="K2" s="65" t="s">
        <v>100</v>
      </c>
      <c r="L2" s="65" t="s">
        <v>101</v>
      </c>
      <c r="M2" s="93" t="s">
        <v>117</v>
      </c>
      <c r="N2" s="65" t="s">
        <v>102</v>
      </c>
      <c r="O2" s="66" t="s">
        <v>103</v>
      </c>
      <c r="P2" s="83" t="s">
        <v>104</v>
      </c>
      <c r="Q2" s="84" t="s">
        <v>105</v>
      </c>
      <c r="R2" s="93" t="s">
        <v>118</v>
      </c>
      <c r="S2" s="63" t="s">
        <v>106</v>
      </c>
      <c r="T2" s="63" t="s">
        <v>43</v>
      </c>
      <c r="U2" s="85" t="s">
        <v>38</v>
      </c>
      <c r="V2" s="85" t="s">
        <v>42</v>
      </c>
      <c r="W2" s="85" t="s">
        <v>43</v>
      </c>
      <c r="X2" s="64" t="s">
        <v>107</v>
      </c>
      <c r="Y2" s="64" t="s">
        <v>40</v>
      </c>
      <c r="Z2" s="64" t="s">
        <v>108</v>
      </c>
      <c r="AA2" s="67" t="s">
        <v>109</v>
      </c>
      <c r="AB2" s="64" t="s">
        <v>97</v>
      </c>
      <c r="AC2" s="64" t="s">
        <v>119</v>
      </c>
      <c r="AD2" s="64" t="s">
        <v>120</v>
      </c>
    </row>
    <row r="3" spans="1:30" s="35" customFormat="1" ht="18" customHeight="1" x14ac:dyDescent="0.25">
      <c r="A3" s="68">
        <f ca="1">Formulario!K5</f>
        <v>45296</v>
      </c>
      <c r="B3" s="87"/>
      <c r="C3" s="69">
        <f>Cotización!C9</f>
        <v>0</v>
      </c>
      <c r="D3" s="70"/>
      <c r="E3" s="71">
        <f>Cotización!C8</f>
        <v>0</v>
      </c>
      <c r="F3" s="71">
        <f>Formulario!G18</f>
        <v>0</v>
      </c>
      <c r="G3" s="71" t="s">
        <v>110</v>
      </c>
      <c r="H3" s="73">
        <f>Cotización!G36</f>
        <v>0</v>
      </c>
      <c r="I3" s="73">
        <f>Cotización!H36</f>
        <v>0</v>
      </c>
      <c r="J3" s="88">
        <f>Cotización!C17</f>
        <v>0</v>
      </c>
      <c r="K3" s="75" t="s">
        <v>111</v>
      </c>
      <c r="L3" s="75"/>
      <c r="M3" s="94"/>
      <c r="N3" s="76"/>
      <c r="O3" s="89"/>
      <c r="P3" s="74"/>
      <c r="Q3" s="77">
        <f>J3-P3</f>
        <v>0</v>
      </c>
      <c r="R3" s="95"/>
      <c r="S3" s="71">
        <f>Cotización!H8</f>
        <v>0</v>
      </c>
      <c r="T3" s="78">
        <f>Cotización!H10</f>
        <v>0</v>
      </c>
      <c r="U3" s="69">
        <f>Cotización!H11</f>
        <v>0</v>
      </c>
      <c r="V3" s="72"/>
      <c r="W3" s="72"/>
      <c r="X3" s="90"/>
      <c r="Y3" s="79">
        <f>Formulario!I11</f>
        <v>0</v>
      </c>
      <c r="Z3" s="91"/>
      <c r="AA3" s="91"/>
      <c r="AB3" s="72"/>
      <c r="AC3" s="96"/>
      <c r="AD3" s="71"/>
    </row>
  </sheetData>
  <mergeCells count="2">
    <mergeCell ref="S1:U1"/>
    <mergeCell ref="V1:W1"/>
  </mergeCells>
  <dataValidations count="1">
    <dataValidation type="list" allowBlank="1" showInputMessage="1" showErrorMessage="1" sqref="L3 N3" xr:uid="{00000000-0002-0000-0300-000000000000}"/>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7119377A5E5594DBF3AA61107582738" ma:contentTypeVersion="13" ma:contentTypeDescription="Create a new document." ma:contentTypeScope="" ma:versionID="d7edf69bf3d51830fea796c59951c002">
  <xsd:schema xmlns:xsd="http://www.w3.org/2001/XMLSchema" xmlns:xs="http://www.w3.org/2001/XMLSchema" xmlns:p="http://schemas.microsoft.com/office/2006/metadata/properties" xmlns:ns2="4e259221-36b3-4a86-8db8-11084cdf3508" xmlns:ns3="074f3a83-2687-4ecc-862d-5d93b9f74c7e" targetNamespace="http://schemas.microsoft.com/office/2006/metadata/properties" ma:root="true" ma:fieldsID="cf046e380efcc3ccad055772b3278eda" ns2:_="" ns3:_="">
    <xsd:import namespace="4e259221-36b3-4a86-8db8-11084cdf3508"/>
    <xsd:import namespace="074f3a83-2687-4ecc-862d-5d93b9f74c7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59221-36b3-4a86-8db8-11084cdf3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02374b-82e5-4b34-b572-a4b8594eee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4f3a83-2687-4ecc-862d-5d93b9f74c7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575a29b9-eeea-4ef9-b897-595d6ba41a94}" ma:internalName="TaxCatchAll" ma:showField="CatchAllData" ma:web="074f3a83-2687-4ecc-862d-5d93b9f74c7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4f3a83-2687-4ecc-862d-5d93b9f74c7e" xsi:nil="true"/>
    <lcf76f155ced4ddcb4097134ff3c332f xmlns="4e259221-36b3-4a86-8db8-11084cdf350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196D75A-5A54-4867-9531-B2BBD822DC91}">
  <ds:schemaRefs>
    <ds:schemaRef ds:uri="http://schemas.microsoft.com/sharepoint/v3/contenttype/forms"/>
  </ds:schemaRefs>
</ds:datastoreItem>
</file>

<file path=customXml/itemProps2.xml><?xml version="1.0" encoding="utf-8"?>
<ds:datastoreItem xmlns:ds="http://schemas.openxmlformats.org/officeDocument/2006/customXml" ds:itemID="{D2858A65-5E6D-44E8-9F0E-F939D3A0D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59221-36b3-4a86-8db8-11084cdf3508"/>
    <ds:schemaRef ds:uri="074f3a83-2687-4ecc-862d-5d93b9f74c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9F7268-3A82-4B51-A73E-D3BFD0685088}">
  <ds:schemaRefs>
    <ds:schemaRef ds:uri="http://schemas.microsoft.com/office/2006/metadata/properties"/>
    <ds:schemaRef ds:uri="http://schemas.microsoft.com/office/infopath/2007/PartnerControls"/>
    <ds:schemaRef ds:uri="074f3a83-2687-4ecc-862d-5d93b9f74c7e"/>
    <ds:schemaRef ds:uri="4e259221-36b3-4a86-8db8-11084cdf350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LD</vt:lpstr>
      <vt:lpstr>Formulario</vt:lpstr>
      <vt:lpstr>Cotización</vt:lpstr>
      <vt:lpstr>BBDD Cliente</vt:lpstr>
      <vt:lpstr>Cotización!Área_de_impresión</vt:lpstr>
      <vt:lpstr>Formulario!Área_de_impresión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Vega Garcia, Johana Beatriz</dc:creator>
  <cp:keywords/>
  <dc:description/>
  <cp:lastModifiedBy>Ortega Montenegro, Sara Teresita</cp:lastModifiedBy>
  <cp:revision/>
  <dcterms:created xsi:type="dcterms:W3CDTF">2018-10-01T16:02:20Z</dcterms:created>
  <dcterms:modified xsi:type="dcterms:W3CDTF">2024-01-05T18:48:04Z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0x01010027119377A5E5594DBF3AA61107582738</vt:lpwstr>
  </property>
  <property fmtid="{D5CDD505-2E9C-101B-9397-08002B2CF9AE}" pid="3" name="MediaServiceImageTags">
    <vt:lpwstr/>
  </property>
</Properties>
</file>